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416" windowWidth="7488" windowHeight="8832" activeTab="4"/>
  </bookViews>
  <sheets>
    <sheet name="Arkusz1" sheetId="1" r:id="rId1"/>
    <sheet name="Arkusz2" sheetId="2" r:id="rId2"/>
    <sheet name="Arkusz3" sheetId="3" r:id="rId3"/>
    <sheet name="Arkusz4" sheetId="4" r:id="rId4"/>
    <sheet name="końcowa" sheetId="5" r:id="rId5"/>
  </sheets>
  <definedNames/>
  <calcPr fullCalcOnLoad="1"/>
</workbook>
</file>

<file path=xl/sharedStrings.xml><?xml version="1.0" encoding="utf-8"?>
<sst xmlns="http://schemas.openxmlformats.org/spreadsheetml/2006/main" count="1133" uniqueCount="90">
  <si>
    <t>lp</t>
  </si>
  <si>
    <t>wyszczegolnienie</t>
  </si>
  <si>
    <t>brutto</t>
  </si>
  <si>
    <t>umorzenie</t>
  </si>
  <si>
    <t>netto</t>
  </si>
  <si>
    <t>rzeczowy majątek trwały - ogółem</t>
  </si>
  <si>
    <t>w tym</t>
  </si>
  <si>
    <t>grunty</t>
  </si>
  <si>
    <t>budynki i budowle</t>
  </si>
  <si>
    <t>drogi</t>
  </si>
  <si>
    <t>mosty</t>
  </si>
  <si>
    <t>urządzenia techniczne i maszyny</t>
  </si>
  <si>
    <t>zestawy komputerowe</t>
  </si>
  <si>
    <t>Środki transportu</t>
  </si>
  <si>
    <t>Inwestycje rozpoczęte</t>
  </si>
  <si>
    <t>I</t>
  </si>
  <si>
    <t>II</t>
  </si>
  <si>
    <t>Wyposażenie (pozostałe środki trwałe)</t>
  </si>
  <si>
    <t>Wartości niematerialne i prawne</t>
  </si>
  <si>
    <t xml:space="preserve">Finansowy majątek trwały </t>
  </si>
  <si>
    <t>udziały i akcje</t>
  </si>
  <si>
    <t>Ogółem</t>
  </si>
  <si>
    <t>III</t>
  </si>
  <si>
    <t>IV</t>
  </si>
  <si>
    <t>I.1</t>
  </si>
  <si>
    <t>I.2</t>
  </si>
  <si>
    <t>I.2.a</t>
  </si>
  <si>
    <t>I.2.b</t>
  </si>
  <si>
    <t>I.3</t>
  </si>
  <si>
    <t>I.3.a</t>
  </si>
  <si>
    <t>I.4</t>
  </si>
  <si>
    <t>I.5</t>
  </si>
  <si>
    <t>I.6</t>
  </si>
  <si>
    <t>IV.1</t>
  </si>
  <si>
    <t>MOK</t>
  </si>
  <si>
    <t>zakład cmentarny</t>
  </si>
  <si>
    <t>urząd miasta</t>
  </si>
  <si>
    <t>MOPS</t>
  </si>
  <si>
    <t>MSO</t>
  </si>
  <si>
    <t>MZK</t>
  </si>
  <si>
    <t>MBP</t>
  </si>
  <si>
    <t>MZBK</t>
  </si>
  <si>
    <t>SP</t>
  </si>
  <si>
    <t>ZOś</t>
  </si>
  <si>
    <t>RAZEM</t>
  </si>
  <si>
    <t>a</t>
  </si>
  <si>
    <t>b</t>
  </si>
  <si>
    <t>inne środki trwałe</t>
  </si>
  <si>
    <t>Wartość majątku według klasyfikacji środków trwałych.</t>
  </si>
  <si>
    <t>wartość majątku według ostatniej informacji na 30.06.2000</t>
  </si>
  <si>
    <t>wartość majątku według stanu na 30.06.2001r.</t>
  </si>
  <si>
    <t>żłobki</t>
  </si>
  <si>
    <t>przedszkola</t>
  </si>
  <si>
    <t>gimnazja</t>
  </si>
  <si>
    <t>świetlice</t>
  </si>
  <si>
    <t>Zarząd</t>
  </si>
  <si>
    <t>wartość majątku według ostatniej informacji na 30.06.2001</t>
  </si>
  <si>
    <t>wartość majątku według stanu na 30.06.2002r.</t>
  </si>
  <si>
    <t>SP1</t>
  </si>
  <si>
    <t>SP3</t>
  </si>
  <si>
    <t>SP5</t>
  </si>
  <si>
    <t>ogłem</t>
  </si>
  <si>
    <t>SP6</t>
  </si>
  <si>
    <t>SP9</t>
  </si>
  <si>
    <t>SP10</t>
  </si>
  <si>
    <t>SP11</t>
  </si>
  <si>
    <t>SP12</t>
  </si>
  <si>
    <t>SP13</t>
  </si>
  <si>
    <t>SP14</t>
  </si>
  <si>
    <t>SP15</t>
  </si>
  <si>
    <t>SP16</t>
  </si>
  <si>
    <t>SP18</t>
  </si>
  <si>
    <t>SP19</t>
  </si>
  <si>
    <t>SP20</t>
  </si>
  <si>
    <t>ŚWIETLICA1</t>
  </si>
  <si>
    <t>ŚWIETLICA2</t>
  </si>
  <si>
    <t>OGÓŁEM</t>
  </si>
  <si>
    <t>G1</t>
  </si>
  <si>
    <t>G2</t>
  </si>
  <si>
    <t>G3</t>
  </si>
  <si>
    <t>G4</t>
  </si>
  <si>
    <t>G5</t>
  </si>
  <si>
    <t>G7</t>
  </si>
  <si>
    <t>MOSiR</t>
  </si>
  <si>
    <t>Promyczek</t>
  </si>
  <si>
    <t xml:space="preserve">            Z</t>
  </si>
  <si>
    <t>wartość majątku według stanu na 30.06.2005r.</t>
  </si>
  <si>
    <t>wartość majątku według ostatniej informacji na 30.06.2004r.</t>
  </si>
  <si>
    <t>OSP</t>
  </si>
  <si>
    <t>wartość majątku według stanu na 30.06.2005r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</si>
</sst>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0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9"/>
      <color indexed="8"/>
      <name val="Arial CE"/>
      <family val="2"/>
    </font>
    <font>
      <sz val="10"/>
      <color indexed="12"/>
      <name val="Arial CE"/>
      <family val="2"/>
    </font>
    <font>
      <sz val="10"/>
      <color indexed="4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1" xfId="15" applyFont="1" applyBorder="1" applyAlignment="1">
      <alignment horizontal="right" vertical="center"/>
    </xf>
    <xf numFmtId="43" fontId="0" fillId="0" borderId="1" xfId="15" applyFont="1" applyBorder="1" applyAlignment="1">
      <alignment horizontal="right"/>
    </xf>
    <xf numFmtId="43" fontId="0" fillId="0" borderId="2" xfId="15" applyFont="1" applyBorder="1" applyAlignment="1">
      <alignment horizontal="right"/>
    </xf>
    <xf numFmtId="43" fontId="0" fillId="0" borderId="3" xfId="15" applyFont="1" applyBorder="1" applyAlignment="1">
      <alignment horizontal="right"/>
    </xf>
    <xf numFmtId="43" fontId="0" fillId="0" borderId="4" xfId="15" applyFont="1" applyBorder="1" applyAlignment="1">
      <alignment horizontal="right"/>
    </xf>
    <xf numFmtId="43" fontId="2" fillId="0" borderId="1" xfId="15" applyFont="1" applyBorder="1" applyAlignment="1">
      <alignment horizontal="right"/>
    </xf>
    <xf numFmtId="4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43" fontId="0" fillId="0" borderId="5" xfId="15" applyFont="1" applyBorder="1" applyAlignment="1">
      <alignment horizontal="right"/>
    </xf>
    <xf numFmtId="43" fontId="0" fillId="0" borderId="6" xfId="15" applyFont="1" applyBorder="1" applyAlignment="1">
      <alignment horizontal="right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3" fontId="2" fillId="0" borderId="1" xfId="15" applyFont="1" applyBorder="1" applyAlignment="1">
      <alignment/>
    </xf>
    <xf numFmtId="0" fontId="3" fillId="0" borderId="3" xfId="0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/>
    </xf>
    <xf numFmtId="43" fontId="2" fillId="0" borderId="2" xfId="15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3" fontId="2" fillId="0" borderId="5" xfId="15" applyFont="1" applyBorder="1" applyAlignment="1">
      <alignment/>
    </xf>
    <xf numFmtId="43" fontId="2" fillId="0" borderId="6" xfId="15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43" fontId="2" fillId="0" borderId="3" xfId="15" applyFont="1" applyBorder="1" applyAlignment="1">
      <alignment/>
    </xf>
    <xf numFmtId="43" fontId="2" fillId="0" borderId="4" xfId="15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43" fontId="2" fillId="0" borderId="13" xfId="15" applyFont="1" applyBorder="1" applyAlignment="1">
      <alignment/>
    </xf>
    <xf numFmtId="43" fontId="2" fillId="0" borderId="14" xfId="15" applyFont="1" applyBorder="1" applyAlignment="1">
      <alignment/>
    </xf>
    <xf numFmtId="0" fontId="2" fillId="0" borderId="13" xfId="0" applyFont="1" applyBorder="1" applyAlignment="1">
      <alignment wrapText="1"/>
    </xf>
    <xf numFmtId="43" fontId="3" fillId="0" borderId="13" xfId="15" applyFont="1" applyBorder="1" applyAlignment="1">
      <alignment/>
    </xf>
    <xf numFmtId="43" fontId="3" fillId="0" borderId="14" xfId="15" applyFont="1" applyBorder="1" applyAlignment="1">
      <alignment/>
    </xf>
    <xf numFmtId="0" fontId="5" fillId="0" borderId="1" xfId="0" applyFont="1" applyBorder="1" applyAlignment="1">
      <alignment/>
    </xf>
    <xf numFmtId="43" fontId="6" fillId="0" borderId="1" xfId="15" applyFont="1" applyBorder="1" applyAlignment="1">
      <alignment horizontal="right"/>
    </xf>
    <xf numFmtId="43" fontId="6" fillId="0" borderId="1" xfId="15" applyFont="1" applyBorder="1" applyAlignment="1">
      <alignment/>
    </xf>
    <xf numFmtId="43" fontId="6" fillId="0" borderId="1" xfId="15" applyFont="1" applyBorder="1" applyAlignment="1">
      <alignment horizontal="right" vertical="center"/>
    </xf>
    <xf numFmtId="43" fontId="6" fillId="0" borderId="2" xfId="15" applyFont="1" applyBorder="1" applyAlignment="1">
      <alignment horizontal="right" vertical="center"/>
    </xf>
    <xf numFmtId="43" fontId="6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43" fontId="6" fillId="0" borderId="3" xfId="15" applyFont="1" applyBorder="1" applyAlignment="1">
      <alignment horizontal="right"/>
    </xf>
    <xf numFmtId="43" fontId="6" fillId="0" borderId="4" xfId="15" applyFont="1" applyBorder="1" applyAlignment="1">
      <alignment horizontal="right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3" fontId="6" fillId="0" borderId="2" xfId="15" applyFont="1" applyBorder="1" applyAlignment="1">
      <alignment/>
    </xf>
    <xf numFmtId="43" fontId="6" fillId="0" borderId="2" xfId="15" applyFont="1" applyBorder="1" applyAlignment="1">
      <alignment horizontal="right"/>
    </xf>
    <xf numFmtId="43" fontId="8" fillId="0" borderId="0" xfId="0" applyNumberFormat="1" applyFont="1" applyAlignment="1">
      <alignment/>
    </xf>
    <xf numFmtId="43" fontId="0" fillId="0" borderId="1" xfId="15" applyFont="1" applyBorder="1" applyAlignment="1">
      <alignment/>
    </xf>
    <xf numFmtId="43" fontId="0" fillId="0" borderId="15" xfId="15" applyFont="1" applyBorder="1" applyAlignment="1">
      <alignment horizontal="right" vertical="center"/>
    </xf>
    <xf numFmtId="43" fontId="0" fillId="0" borderId="15" xfId="15" applyFont="1" applyBorder="1" applyAlignment="1">
      <alignment horizontal="right"/>
    </xf>
    <xf numFmtId="43" fontId="0" fillId="0" borderId="2" xfId="15" applyFont="1" applyBorder="1" applyAlignment="1">
      <alignment/>
    </xf>
    <xf numFmtId="43" fontId="9" fillId="0" borderId="0" xfId="0" applyNumberFormat="1" applyFont="1" applyAlignment="1">
      <alignment/>
    </xf>
    <xf numFmtId="0" fontId="6" fillId="0" borderId="1" xfId="0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3" fontId="6" fillId="0" borderId="5" xfId="15" applyFont="1" applyBorder="1" applyAlignment="1">
      <alignment/>
    </xf>
    <xf numFmtId="43" fontId="6" fillId="0" borderId="6" xfId="15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/>
    </xf>
    <xf numFmtId="43" fontId="6" fillId="0" borderId="3" xfId="15" applyFont="1" applyBorder="1" applyAlignment="1">
      <alignment/>
    </xf>
    <xf numFmtId="43" fontId="6" fillId="0" borderId="4" xfId="15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43" fontId="6" fillId="0" borderId="13" xfId="15" applyFont="1" applyBorder="1" applyAlignment="1">
      <alignment/>
    </xf>
    <xf numFmtId="43" fontId="6" fillId="0" borderId="14" xfId="15" applyFont="1" applyBorder="1" applyAlignment="1">
      <alignment/>
    </xf>
    <xf numFmtId="0" fontId="6" fillId="0" borderId="13" xfId="0" applyFont="1" applyBorder="1" applyAlignment="1">
      <alignment wrapText="1"/>
    </xf>
    <xf numFmtId="43" fontId="5" fillId="0" borderId="13" xfId="15" applyFont="1" applyBorder="1" applyAlignment="1">
      <alignment/>
    </xf>
    <xf numFmtId="43" fontId="5" fillId="0" borderId="14" xfId="15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workbookViewId="0" topLeftCell="A3">
      <selection activeCell="E15" sqref="E15"/>
    </sheetView>
  </sheetViews>
  <sheetFormatPr defaultColWidth="9.00390625" defaultRowHeight="12.75"/>
  <cols>
    <col min="1" max="1" width="3.875" style="7" customWidth="1"/>
    <col min="2" max="2" width="6.625" style="7" customWidth="1"/>
    <col min="3" max="3" width="8.00390625" style="7" customWidth="1"/>
    <col min="4" max="4" width="11.875" style="7" customWidth="1"/>
    <col min="5" max="5" width="16.875" style="7" customWidth="1"/>
    <col min="6" max="6" width="17.50390625" style="7" customWidth="1"/>
    <col min="7" max="7" width="16.625" style="7" customWidth="1"/>
    <col min="8" max="8" width="19.125" style="7" customWidth="1"/>
    <col min="9" max="9" width="16.625" style="7" customWidth="1"/>
    <col min="10" max="10" width="17.00390625" style="7" customWidth="1"/>
    <col min="11" max="16384" width="9.125" style="7" customWidth="1"/>
  </cols>
  <sheetData>
    <row r="1" spans="1:10" ht="12.75">
      <c r="A1" s="37" t="s">
        <v>48</v>
      </c>
      <c r="B1" s="31"/>
      <c r="C1" s="31"/>
      <c r="D1" s="31"/>
      <c r="E1" s="31"/>
      <c r="F1" s="31" t="s">
        <v>85</v>
      </c>
      <c r="G1" s="31"/>
      <c r="H1" s="31"/>
      <c r="I1" s="31"/>
      <c r="J1" s="31"/>
    </row>
    <row r="2" spans="1:10" ht="13.5" thickBo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24.75" customHeight="1">
      <c r="A3" s="108" t="s">
        <v>0</v>
      </c>
      <c r="B3" s="112" t="s">
        <v>1</v>
      </c>
      <c r="C3" s="98"/>
      <c r="D3" s="113"/>
      <c r="E3" s="110" t="s">
        <v>87</v>
      </c>
      <c r="F3" s="110"/>
      <c r="G3" s="110"/>
      <c r="H3" s="110" t="s">
        <v>89</v>
      </c>
      <c r="I3" s="110"/>
      <c r="J3" s="111"/>
    </row>
    <row r="4" spans="1:10" ht="24.75" customHeight="1" thickBot="1">
      <c r="A4" s="109"/>
      <c r="B4" s="114"/>
      <c r="C4" s="115"/>
      <c r="D4" s="116"/>
      <c r="E4" s="38" t="s">
        <v>2</v>
      </c>
      <c r="F4" s="38" t="s">
        <v>3</v>
      </c>
      <c r="G4" s="38" t="s">
        <v>4</v>
      </c>
      <c r="H4" s="38" t="s">
        <v>2</v>
      </c>
      <c r="I4" s="38" t="s">
        <v>3</v>
      </c>
      <c r="J4" s="39" t="s">
        <v>4</v>
      </c>
    </row>
    <row r="5" spans="1:10" ht="24.75" customHeight="1">
      <c r="A5" s="40" t="s">
        <v>15</v>
      </c>
      <c r="B5" s="117" t="s">
        <v>5</v>
      </c>
      <c r="C5" s="118"/>
      <c r="D5" s="119"/>
      <c r="E5" s="41">
        <f>Arkusz2!C89</f>
        <v>844219995.52</v>
      </c>
      <c r="F5" s="41">
        <f>Arkusz2!C90</f>
        <v>108643739.38999999</v>
      </c>
      <c r="G5" s="41">
        <f>Arkusz2!C91</f>
        <v>735576256.13</v>
      </c>
      <c r="H5" s="41">
        <f>Arkusz2!C92</f>
        <v>894679972.1800001</v>
      </c>
      <c r="I5" s="41">
        <f>Arkusz2!C93</f>
        <v>116359889.32</v>
      </c>
      <c r="J5" s="42">
        <f>Arkusz2!C94</f>
        <v>778320082.86</v>
      </c>
    </row>
    <row r="6" spans="1:10" ht="24.75" customHeight="1">
      <c r="A6" s="43">
        <v>1</v>
      </c>
      <c r="B6" s="102" t="s">
        <v>6</v>
      </c>
      <c r="C6" s="106" t="s">
        <v>7</v>
      </c>
      <c r="D6" s="106"/>
      <c r="E6" s="28">
        <f>Arkusz2!D89</f>
        <v>584060231</v>
      </c>
      <c r="F6" s="28">
        <f>Arkusz2!D90</f>
        <v>0</v>
      </c>
      <c r="G6" s="28">
        <f>Arkusz2!D91</f>
        <v>584060231</v>
      </c>
      <c r="H6" s="28">
        <f>Arkusz2!D92</f>
        <v>585800286</v>
      </c>
      <c r="I6" s="28">
        <f>Arkusz2!D93</f>
        <v>0</v>
      </c>
      <c r="J6" s="32">
        <f>Arkusz2!D94</f>
        <v>585800286</v>
      </c>
    </row>
    <row r="7" spans="1:10" ht="24.75" customHeight="1">
      <c r="A7" s="43">
        <v>2</v>
      </c>
      <c r="B7" s="104"/>
      <c r="C7" s="106" t="s">
        <v>8</v>
      </c>
      <c r="D7" s="106"/>
      <c r="E7" s="28">
        <f>Arkusz2!E89</f>
        <v>212960394.98</v>
      </c>
      <c r="F7" s="28">
        <f>Arkusz2!E90</f>
        <v>85339277.14</v>
      </c>
      <c r="G7" s="28">
        <f>Arkusz2!E91</f>
        <v>127621117.84</v>
      </c>
      <c r="H7" s="28">
        <f>Arkusz2!E92</f>
        <v>251589905.98</v>
      </c>
      <c r="I7" s="28">
        <f>Arkusz2!E93</f>
        <v>91199170.57000001</v>
      </c>
      <c r="J7" s="32">
        <f>Arkusz2!E94</f>
        <v>160390735.41</v>
      </c>
    </row>
    <row r="8" spans="1:10" ht="24.75" customHeight="1">
      <c r="A8" s="43" t="s">
        <v>45</v>
      </c>
      <c r="B8" s="104"/>
      <c r="C8" s="102" t="s">
        <v>6</v>
      </c>
      <c r="D8" s="44" t="s">
        <v>9</v>
      </c>
      <c r="E8" s="28">
        <f>Arkusz2!F89</f>
        <v>35620018</v>
      </c>
      <c r="F8" s="28">
        <f>Arkusz2!F90</f>
        <v>5915637</v>
      </c>
      <c r="G8" s="28">
        <f>Arkusz2!F91</f>
        <v>29704381</v>
      </c>
      <c r="H8" s="28">
        <f>Arkusz2!F92</f>
        <v>42858586</v>
      </c>
      <c r="I8" s="28">
        <f>Arkusz2!F93</f>
        <v>8378747</v>
      </c>
      <c r="J8" s="32">
        <f>Arkusz2!F94</f>
        <v>34479838</v>
      </c>
    </row>
    <row r="9" spans="1:10" ht="24.75" customHeight="1">
      <c r="A9" s="43" t="s">
        <v>46</v>
      </c>
      <c r="B9" s="104"/>
      <c r="C9" s="103"/>
      <c r="D9" s="44" t="s">
        <v>10</v>
      </c>
      <c r="E9" s="28">
        <f>Arkusz2!G89</f>
        <v>0</v>
      </c>
      <c r="F9" s="28">
        <f>Arkusz2!G90</f>
        <v>0</v>
      </c>
      <c r="G9" s="28">
        <f>Arkusz2!G91</f>
        <v>0</v>
      </c>
      <c r="H9" s="28">
        <f>Arkusz2!G92</f>
        <v>0</v>
      </c>
      <c r="I9" s="28">
        <f>Arkusz2!G93</f>
        <v>0</v>
      </c>
      <c r="J9" s="32">
        <f>Arkusz2!G94</f>
        <v>0</v>
      </c>
    </row>
    <row r="10" spans="1:10" ht="24.75" customHeight="1">
      <c r="A10" s="43">
        <v>3</v>
      </c>
      <c r="B10" s="104"/>
      <c r="C10" s="106" t="s">
        <v>11</v>
      </c>
      <c r="D10" s="106"/>
      <c r="E10" s="28">
        <f>Arkusz2!H89</f>
        <v>8280082.71</v>
      </c>
      <c r="F10" s="28">
        <f>Arkusz2!H90</f>
        <v>6091003.93</v>
      </c>
      <c r="G10" s="28">
        <f>Arkusz2!H91</f>
        <v>2189078.78</v>
      </c>
      <c r="H10" s="28">
        <f>Arkusz2!H92</f>
        <v>9598420.69</v>
      </c>
      <c r="I10" s="28">
        <f>Arkusz2!H93</f>
        <v>6619121.95</v>
      </c>
      <c r="J10" s="32">
        <f>Arkusz2!H94</f>
        <v>2979298.74</v>
      </c>
    </row>
    <row r="11" spans="1:10" ht="24.75" customHeight="1">
      <c r="A11" s="43" t="s">
        <v>45</v>
      </c>
      <c r="B11" s="104"/>
      <c r="C11" s="44" t="s">
        <v>6</v>
      </c>
      <c r="D11" s="44" t="s">
        <v>12</v>
      </c>
      <c r="E11" s="28">
        <f>Arkusz2!I89</f>
        <v>3414688.13</v>
      </c>
      <c r="F11" s="28">
        <f>Arkusz2!I90</f>
        <v>2807374.66</v>
      </c>
      <c r="G11" s="28">
        <f>Arkusz2!I91</f>
        <v>607316.47</v>
      </c>
      <c r="H11" s="28">
        <f>Arkusz2!I92</f>
        <v>3606512.7600000002</v>
      </c>
      <c r="I11" s="28">
        <f>Arkusz2!I93</f>
        <v>3063845.71</v>
      </c>
      <c r="J11" s="32">
        <f>Arkusz2!I94</f>
        <v>541667.05</v>
      </c>
    </row>
    <row r="12" spans="1:10" ht="24.75" customHeight="1">
      <c r="A12" s="43">
        <v>4</v>
      </c>
      <c r="B12" s="104"/>
      <c r="C12" s="106" t="s">
        <v>13</v>
      </c>
      <c r="D12" s="106"/>
      <c r="E12" s="28">
        <f>Arkusz2!J89</f>
        <v>19138097.91</v>
      </c>
      <c r="F12" s="28">
        <f>Arkusz2!J90</f>
        <v>15455855.14</v>
      </c>
      <c r="G12" s="28">
        <f>Arkusz2!J91</f>
        <v>3682242.77</v>
      </c>
      <c r="H12" s="28">
        <f>Arkusz2!J92</f>
        <v>20322855.59</v>
      </c>
      <c r="I12" s="28">
        <f>Arkusz2!J93</f>
        <v>16528368.19</v>
      </c>
      <c r="J12" s="32">
        <f>Arkusz2!J94</f>
        <v>3794487.4</v>
      </c>
    </row>
    <row r="13" spans="1:10" ht="24.75" customHeight="1">
      <c r="A13" s="43">
        <v>5</v>
      </c>
      <c r="B13" s="104"/>
      <c r="C13" s="106" t="s">
        <v>47</v>
      </c>
      <c r="D13" s="106"/>
      <c r="E13" s="28">
        <f>Arkusz2!K89</f>
        <v>2809945.92</v>
      </c>
      <c r="F13" s="28">
        <f>Arkusz2!K90</f>
        <v>1757603.18</v>
      </c>
      <c r="G13" s="28">
        <f>Arkusz2!K91</f>
        <v>1052342.74</v>
      </c>
      <c r="H13" s="28">
        <f>Arkusz2!K92</f>
        <v>3249894.92</v>
      </c>
      <c r="I13" s="28">
        <f>Arkusz2!K93</f>
        <v>2013228.6099999999</v>
      </c>
      <c r="J13" s="32">
        <f>Arkusz2!K94</f>
        <v>1236666.31</v>
      </c>
    </row>
    <row r="14" spans="1:10" ht="24.75" customHeight="1" thickBot="1">
      <c r="A14" s="45">
        <v>6</v>
      </c>
      <c r="B14" s="105"/>
      <c r="C14" s="107" t="s">
        <v>14</v>
      </c>
      <c r="D14" s="107"/>
      <c r="E14" s="46">
        <f>Arkusz2!L89</f>
        <v>16971243</v>
      </c>
      <c r="F14" s="46">
        <f>Arkusz2!L90</f>
        <v>0</v>
      </c>
      <c r="G14" s="46">
        <f>Arkusz2!L91</f>
        <v>16971243</v>
      </c>
      <c r="H14" s="46">
        <f>Arkusz2!L92</f>
        <v>24118609</v>
      </c>
      <c r="I14" s="46">
        <f>Arkusz2!L93</f>
        <v>0</v>
      </c>
      <c r="J14" s="47">
        <f>Arkusz2!L94</f>
        <v>24118609</v>
      </c>
    </row>
    <row r="15" spans="1:10" ht="24.75" customHeight="1" thickBot="1">
      <c r="A15" s="48" t="s">
        <v>16</v>
      </c>
      <c r="B15" s="99" t="s">
        <v>17</v>
      </c>
      <c r="C15" s="99"/>
      <c r="D15" s="99"/>
      <c r="E15" s="49">
        <f>Arkusz2!M89</f>
        <v>8796494.83</v>
      </c>
      <c r="F15" s="49">
        <f>Arkusz2!M90</f>
        <v>8543507.83</v>
      </c>
      <c r="G15" s="49">
        <f>Arkusz2!M91</f>
        <v>252987</v>
      </c>
      <c r="H15" s="49">
        <f>Arkusz2!M92</f>
        <v>9491155</v>
      </c>
      <c r="I15" s="49">
        <f>Arkusz2!M93</f>
        <v>8328793.000000001</v>
      </c>
      <c r="J15" s="50">
        <f>Arkusz2!M94</f>
        <v>429874</v>
      </c>
    </row>
    <row r="16" spans="1:10" ht="24.75" customHeight="1" thickBot="1">
      <c r="A16" s="48" t="s">
        <v>22</v>
      </c>
      <c r="B16" s="99" t="s">
        <v>18</v>
      </c>
      <c r="C16" s="99"/>
      <c r="D16" s="99"/>
      <c r="E16" s="49">
        <f>Arkusz2!N89</f>
        <v>2382976.34</v>
      </c>
      <c r="F16" s="49">
        <f>Arkusz2!N90</f>
        <v>1483376.18</v>
      </c>
      <c r="G16" s="49">
        <f>Arkusz2!N91</f>
        <v>899600.16</v>
      </c>
      <c r="H16" s="49">
        <f>Arkusz2!N92</f>
        <v>3037691.16</v>
      </c>
      <c r="I16" s="49">
        <f>Arkusz2!N93</f>
        <v>2402377.46</v>
      </c>
      <c r="J16" s="50">
        <f>Arkusz2!N94</f>
        <v>1367801.7</v>
      </c>
    </row>
    <row r="17" spans="1:10" ht="24.75" customHeight="1" thickBot="1">
      <c r="A17" s="48" t="s">
        <v>23</v>
      </c>
      <c r="B17" s="99" t="s">
        <v>19</v>
      </c>
      <c r="C17" s="99"/>
      <c r="D17" s="99"/>
      <c r="E17" s="49">
        <f>Arkusz2!O89</f>
        <v>113194310</v>
      </c>
      <c r="F17" s="49">
        <f>Arkusz2!O90</f>
        <v>0</v>
      </c>
      <c r="G17" s="49">
        <f>Arkusz2!O91</f>
        <v>113194310</v>
      </c>
      <c r="H17" s="49">
        <f>Arkusz2!O92</f>
        <v>118276300</v>
      </c>
      <c r="I17" s="49">
        <f>Arkusz2!O93</f>
        <v>0</v>
      </c>
      <c r="J17" s="50">
        <f>Arkusz2!O94</f>
        <v>118276300</v>
      </c>
    </row>
    <row r="18" spans="1:10" ht="24.75" customHeight="1" thickBot="1">
      <c r="A18" s="48">
        <v>1</v>
      </c>
      <c r="B18" s="51" t="s">
        <v>6</v>
      </c>
      <c r="C18" s="99" t="s">
        <v>20</v>
      </c>
      <c r="D18" s="99"/>
      <c r="E18" s="49">
        <f>Arkusz2!P89</f>
        <v>113194310</v>
      </c>
      <c r="F18" s="49">
        <f>Arkusz2!P90</f>
        <v>0</v>
      </c>
      <c r="G18" s="49">
        <f>Arkusz2!P91</f>
        <v>113194310</v>
      </c>
      <c r="H18" s="49">
        <f>Arkusz2!P92</f>
        <v>118276310</v>
      </c>
      <c r="I18" s="49">
        <f>Arkusz2!P93</f>
        <v>0</v>
      </c>
      <c r="J18" s="50">
        <f>Arkusz2!P94</f>
        <v>118276300</v>
      </c>
    </row>
    <row r="19" spans="1:10" ht="24.75" customHeight="1" thickBot="1">
      <c r="A19" s="100" t="s">
        <v>21</v>
      </c>
      <c r="B19" s="101"/>
      <c r="C19" s="101"/>
      <c r="D19" s="101"/>
      <c r="E19" s="52">
        <f aca="true" t="shared" si="0" ref="E19:J19">E5+E15+E16+E17</f>
        <v>968593776.69</v>
      </c>
      <c r="F19" s="52">
        <f t="shared" si="0"/>
        <v>118670623.39999999</v>
      </c>
      <c r="G19" s="52">
        <f t="shared" si="0"/>
        <v>849923153.29</v>
      </c>
      <c r="H19" s="52">
        <f t="shared" si="0"/>
        <v>1025485118.34</v>
      </c>
      <c r="I19" s="52">
        <f t="shared" si="0"/>
        <v>127091059.77999999</v>
      </c>
      <c r="J19" s="53">
        <f t="shared" si="0"/>
        <v>898394058.5600001</v>
      </c>
    </row>
    <row r="20" spans="5:10" ht="12.75">
      <c r="E20" s="14"/>
      <c r="F20" s="14"/>
      <c r="G20" s="14"/>
      <c r="H20" s="14"/>
      <c r="I20" s="14"/>
      <c r="J20" s="14"/>
    </row>
    <row r="21" spans="5:10" ht="12.75">
      <c r="E21" s="14"/>
      <c r="F21" s="14"/>
      <c r="G21" s="14"/>
      <c r="H21" s="14"/>
      <c r="I21" s="14"/>
      <c r="J21" s="14"/>
    </row>
    <row r="22" ht="12.75">
      <c r="E22" s="14"/>
    </row>
    <row r="26" ht="12.75">
      <c r="I26" s="26"/>
    </row>
    <row r="27" ht="12.75">
      <c r="C27" s="26"/>
    </row>
    <row r="34" spans="5:7" ht="12.75">
      <c r="E34" s="26"/>
      <c r="G34" s="26"/>
    </row>
    <row r="36" ht="12.75">
      <c r="E36" s="26"/>
    </row>
  </sheetData>
  <mergeCells count="18">
    <mergeCell ref="H3:J3"/>
    <mergeCell ref="B3:D4"/>
    <mergeCell ref="C7:D7"/>
    <mergeCell ref="B5:D5"/>
    <mergeCell ref="C12:D12"/>
    <mergeCell ref="A3:A4"/>
    <mergeCell ref="B17:D17"/>
    <mergeCell ref="E3:G3"/>
    <mergeCell ref="C18:D18"/>
    <mergeCell ref="A19:D19"/>
    <mergeCell ref="C8:C9"/>
    <mergeCell ref="B6:B14"/>
    <mergeCell ref="C13:D13"/>
    <mergeCell ref="C14:D14"/>
    <mergeCell ref="B15:D15"/>
    <mergeCell ref="B16:D16"/>
    <mergeCell ref="C6:D6"/>
    <mergeCell ref="C10:D10"/>
  </mergeCells>
  <printOptions/>
  <pageMargins left="0.75" right="0.75" top="1" bottom="1" header="0.5" footer="0.5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94"/>
  <sheetViews>
    <sheetView workbookViewId="0" topLeftCell="A65">
      <selection activeCell="E96" sqref="E96"/>
    </sheetView>
  </sheetViews>
  <sheetFormatPr defaultColWidth="9.00390625" defaultRowHeight="12.75"/>
  <cols>
    <col min="1" max="1" width="16.375" style="0" customWidth="1"/>
    <col min="2" max="2" width="12.50390625" style="0" customWidth="1"/>
    <col min="3" max="3" width="17.00390625" style="0" bestFit="1" customWidth="1"/>
    <col min="4" max="4" width="16.875" style="0" bestFit="1" customWidth="1"/>
    <col min="5" max="5" width="17.00390625" style="0" bestFit="1" customWidth="1"/>
    <col min="6" max="6" width="15.875" style="0" bestFit="1" customWidth="1"/>
    <col min="7" max="7" width="14.875" style="0" bestFit="1" customWidth="1"/>
    <col min="8" max="9" width="15.875" style="0" bestFit="1" customWidth="1"/>
    <col min="10" max="10" width="16.875" style="0" bestFit="1" customWidth="1"/>
    <col min="11" max="11" width="14.875" style="0" bestFit="1" customWidth="1"/>
    <col min="12" max="12" width="16.50390625" style="0" bestFit="1" customWidth="1"/>
    <col min="13" max="13" width="15.875" style="0" bestFit="1" customWidth="1"/>
    <col min="14" max="14" width="15.50390625" style="0" bestFit="1" customWidth="1"/>
    <col min="15" max="16" width="16.875" style="0" bestFit="1" customWidth="1"/>
    <col min="17" max="17" width="18.50390625" style="0" customWidth="1"/>
    <col min="18" max="18" width="18.125" style="0" customWidth="1"/>
    <col min="19" max="19" width="14.875" style="0" bestFit="1" customWidth="1"/>
  </cols>
  <sheetData>
    <row r="2" spans="4:9" ht="2.25" customHeight="1">
      <c r="D2" s="6"/>
      <c r="E2" s="6"/>
      <c r="I2" s="6"/>
    </row>
    <row r="3" ht="2.25" customHeight="1" thickBot="1"/>
    <row r="4" spans="1:16" ht="12" customHeight="1">
      <c r="A4" s="127" t="s">
        <v>34</v>
      </c>
      <c r="B4" s="128"/>
      <c r="C4" s="19" t="s">
        <v>15</v>
      </c>
      <c r="D4" s="19" t="s">
        <v>24</v>
      </c>
      <c r="E4" s="19" t="s">
        <v>25</v>
      </c>
      <c r="F4" s="19" t="s">
        <v>26</v>
      </c>
      <c r="G4" s="19" t="s">
        <v>27</v>
      </c>
      <c r="H4" s="19" t="s">
        <v>28</v>
      </c>
      <c r="I4" s="19" t="s">
        <v>29</v>
      </c>
      <c r="J4" s="19" t="s">
        <v>30</v>
      </c>
      <c r="K4" s="19" t="s">
        <v>31</v>
      </c>
      <c r="L4" s="19" t="s">
        <v>32</v>
      </c>
      <c r="M4" s="19" t="s">
        <v>16</v>
      </c>
      <c r="N4" s="19" t="s">
        <v>22</v>
      </c>
      <c r="O4" s="19" t="s">
        <v>23</v>
      </c>
      <c r="P4" s="20" t="s">
        <v>33</v>
      </c>
    </row>
    <row r="5" spans="1:19" s="31" customFormat="1" ht="14.25" customHeight="1">
      <c r="A5" s="123" t="s">
        <v>87</v>
      </c>
      <c r="B5" s="54" t="s">
        <v>2</v>
      </c>
      <c r="C5" s="55">
        <f aca="true" t="shared" si="0" ref="C5:C10">D5+E5+H5+J5+K5+L5</f>
        <v>2443588</v>
      </c>
      <c r="D5" s="56"/>
      <c r="E5" s="57">
        <v>1902856</v>
      </c>
      <c r="F5" s="57">
        <v>18770</v>
      </c>
      <c r="G5" s="55">
        <v>0</v>
      </c>
      <c r="H5" s="57">
        <v>123569</v>
      </c>
      <c r="I5" s="57">
        <v>40755</v>
      </c>
      <c r="J5" s="57">
        <v>62121</v>
      </c>
      <c r="K5" s="57">
        <v>355042</v>
      </c>
      <c r="L5" s="57"/>
      <c r="M5" s="57">
        <v>160364</v>
      </c>
      <c r="N5" s="57">
        <v>4806</v>
      </c>
      <c r="O5" s="57">
        <v>0</v>
      </c>
      <c r="P5" s="58">
        <v>0</v>
      </c>
      <c r="Q5" s="59">
        <f>O5+N5+M5+C5</f>
        <v>2608758</v>
      </c>
      <c r="R5" s="30"/>
      <c r="S5" s="30"/>
    </row>
    <row r="6" spans="1:19" s="31" customFormat="1" ht="14.25" customHeight="1">
      <c r="A6" s="123"/>
      <c r="B6" s="54" t="s">
        <v>3</v>
      </c>
      <c r="C6" s="55">
        <f t="shared" si="0"/>
        <v>922719</v>
      </c>
      <c r="D6" s="56"/>
      <c r="E6" s="57">
        <v>634028</v>
      </c>
      <c r="F6" s="57">
        <v>18032</v>
      </c>
      <c r="G6" s="55">
        <v>0</v>
      </c>
      <c r="H6" s="57">
        <v>73977</v>
      </c>
      <c r="I6" s="57">
        <v>33745</v>
      </c>
      <c r="J6" s="57">
        <v>62121</v>
      </c>
      <c r="K6" s="57">
        <v>152593</v>
      </c>
      <c r="L6" s="57">
        <v>0</v>
      </c>
      <c r="M6" s="57">
        <v>104327</v>
      </c>
      <c r="N6" s="57">
        <v>4806</v>
      </c>
      <c r="O6" s="57">
        <v>0</v>
      </c>
      <c r="P6" s="58">
        <v>0</v>
      </c>
      <c r="Q6" s="59">
        <f aca="true" t="shared" si="1" ref="Q6:Q69">O6+N6+M6+C6</f>
        <v>1031852</v>
      </c>
      <c r="R6" s="30"/>
      <c r="S6" s="30"/>
    </row>
    <row r="7" spans="1:19" s="31" customFormat="1" ht="14.25" customHeight="1">
      <c r="A7" s="123"/>
      <c r="B7" s="54" t="s">
        <v>4</v>
      </c>
      <c r="C7" s="55">
        <f t="shared" si="0"/>
        <v>1520869</v>
      </c>
      <c r="D7" s="56"/>
      <c r="E7" s="57">
        <v>1268828</v>
      </c>
      <c r="F7" s="57">
        <v>738</v>
      </c>
      <c r="G7" s="55">
        <v>0</v>
      </c>
      <c r="H7" s="57">
        <v>49592</v>
      </c>
      <c r="I7" s="57">
        <v>7010</v>
      </c>
      <c r="J7" s="57">
        <v>0</v>
      </c>
      <c r="K7" s="57">
        <v>202449</v>
      </c>
      <c r="L7" s="57">
        <v>0</v>
      </c>
      <c r="M7" s="57">
        <v>56037</v>
      </c>
      <c r="N7" s="57">
        <v>0</v>
      </c>
      <c r="O7" s="57">
        <v>0</v>
      </c>
      <c r="P7" s="58">
        <v>0</v>
      </c>
      <c r="Q7" s="59">
        <f t="shared" si="1"/>
        <v>1576906</v>
      </c>
      <c r="R7" s="30"/>
      <c r="S7" s="30"/>
    </row>
    <row r="8" spans="1:19" s="31" customFormat="1" ht="14.25" customHeight="1">
      <c r="A8" s="123" t="s">
        <v>86</v>
      </c>
      <c r="B8" s="54" t="s">
        <v>2</v>
      </c>
      <c r="C8" s="55">
        <f t="shared" si="0"/>
        <v>2454185</v>
      </c>
      <c r="D8" s="56"/>
      <c r="E8" s="56">
        <v>1902856</v>
      </c>
      <c r="F8" s="56">
        <v>18770</v>
      </c>
      <c r="G8" s="55">
        <v>0</v>
      </c>
      <c r="H8" s="56">
        <v>134166</v>
      </c>
      <c r="I8" s="56">
        <v>51351.65</v>
      </c>
      <c r="J8" s="56">
        <v>62121</v>
      </c>
      <c r="K8" s="57">
        <v>355042</v>
      </c>
      <c r="L8" s="57">
        <v>0</v>
      </c>
      <c r="M8" s="56">
        <v>187494</v>
      </c>
      <c r="N8" s="56">
        <v>0</v>
      </c>
      <c r="O8" s="57">
        <v>0</v>
      </c>
      <c r="P8" s="58">
        <v>0</v>
      </c>
      <c r="Q8" s="59">
        <f t="shared" si="1"/>
        <v>2641679</v>
      </c>
      <c r="R8" s="30"/>
      <c r="S8" s="30"/>
    </row>
    <row r="9" spans="1:19" s="31" customFormat="1" ht="14.25" customHeight="1">
      <c r="A9" s="123"/>
      <c r="B9" s="54" t="s">
        <v>3</v>
      </c>
      <c r="C9" s="55">
        <f t="shared" si="0"/>
        <v>1007552</v>
      </c>
      <c r="D9" s="56"/>
      <c r="E9" s="56">
        <v>678851</v>
      </c>
      <c r="F9" s="56">
        <v>18770</v>
      </c>
      <c r="G9" s="55">
        <v>0</v>
      </c>
      <c r="H9" s="56">
        <v>78485</v>
      </c>
      <c r="I9" s="56">
        <v>37890</v>
      </c>
      <c r="J9" s="56">
        <v>62121</v>
      </c>
      <c r="K9" s="57">
        <v>188095</v>
      </c>
      <c r="L9" s="57">
        <v>0</v>
      </c>
      <c r="M9" s="56">
        <v>113134</v>
      </c>
      <c r="N9" s="56">
        <v>0</v>
      </c>
      <c r="O9" s="57">
        <v>0</v>
      </c>
      <c r="P9" s="58">
        <v>0</v>
      </c>
      <c r="Q9" s="59">
        <f t="shared" si="1"/>
        <v>1120686</v>
      </c>
      <c r="R9" s="30"/>
      <c r="S9" s="30"/>
    </row>
    <row r="10" spans="1:19" s="31" customFormat="1" ht="14.25" customHeight="1" thickBot="1">
      <c r="A10" s="124"/>
      <c r="B10" s="60" t="s">
        <v>4</v>
      </c>
      <c r="C10" s="55">
        <f t="shared" si="0"/>
        <v>1446633</v>
      </c>
      <c r="D10" s="61">
        <f aca="true" t="shared" si="2" ref="D10:P10">D8-D9</f>
        <v>0</v>
      </c>
      <c r="E10" s="61">
        <v>1224005</v>
      </c>
      <c r="F10" s="61">
        <v>0</v>
      </c>
      <c r="G10" s="61">
        <f t="shared" si="2"/>
        <v>0</v>
      </c>
      <c r="H10" s="61">
        <v>55681</v>
      </c>
      <c r="I10" s="61">
        <v>13461.65</v>
      </c>
      <c r="J10" s="61">
        <v>0</v>
      </c>
      <c r="K10" s="61">
        <v>166947</v>
      </c>
      <c r="L10" s="61">
        <f t="shared" si="2"/>
        <v>0</v>
      </c>
      <c r="M10" s="61">
        <v>74360</v>
      </c>
      <c r="N10" s="61">
        <f t="shared" si="2"/>
        <v>0</v>
      </c>
      <c r="O10" s="61">
        <f t="shared" si="2"/>
        <v>0</v>
      </c>
      <c r="P10" s="62">
        <f t="shared" si="2"/>
        <v>0</v>
      </c>
      <c r="Q10" s="59">
        <f t="shared" si="1"/>
        <v>1520993</v>
      </c>
      <c r="R10" s="30"/>
      <c r="S10" s="30"/>
    </row>
    <row r="11" spans="1:19" ht="12.75">
      <c r="A11" s="130" t="s">
        <v>35</v>
      </c>
      <c r="B11" s="131"/>
      <c r="C11" s="63" t="s">
        <v>15</v>
      </c>
      <c r="D11" s="63" t="s">
        <v>24</v>
      </c>
      <c r="E11" s="63" t="s">
        <v>25</v>
      </c>
      <c r="F11" s="63" t="s">
        <v>26</v>
      </c>
      <c r="G11" s="63" t="s">
        <v>27</v>
      </c>
      <c r="H11" s="63" t="s">
        <v>28</v>
      </c>
      <c r="I11" s="63" t="s">
        <v>29</v>
      </c>
      <c r="J11" s="63" t="s">
        <v>30</v>
      </c>
      <c r="K11" s="63" t="s">
        <v>31</v>
      </c>
      <c r="L11" s="63" t="s">
        <v>32</v>
      </c>
      <c r="M11" s="63" t="s">
        <v>16</v>
      </c>
      <c r="N11" s="63" t="s">
        <v>22</v>
      </c>
      <c r="O11" s="63" t="s">
        <v>23</v>
      </c>
      <c r="P11" s="64" t="s">
        <v>33</v>
      </c>
      <c r="Q11" s="59"/>
      <c r="R11" s="6"/>
      <c r="S11" s="6"/>
    </row>
    <row r="12" spans="1:19" ht="12.75" customHeight="1">
      <c r="A12" s="122" t="s">
        <v>87</v>
      </c>
      <c r="B12" s="54" t="s">
        <v>2</v>
      </c>
      <c r="C12" s="55">
        <f aca="true" t="shared" si="3" ref="C12:C17">D12+E12+H12+J12+K12+L12</f>
        <v>725129</v>
      </c>
      <c r="D12" s="57">
        <v>72325</v>
      </c>
      <c r="E12" s="57">
        <v>495390</v>
      </c>
      <c r="F12" s="57">
        <v>0</v>
      </c>
      <c r="G12" s="57">
        <v>0</v>
      </c>
      <c r="H12" s="57">
        <v>53460</v>
      </c>
      <c r="I12" s="57">
        <v>1973</v>
      </c>
      <c r="J12" s="57">
        <v>101818</v>
      </c>
      <c r="K12" s="57">
        <v>2136</v>
      </c>
      <c r="L12" s="57">
        <v>0</v>
      </c>
      <c r="M12" s="57">
        <v>89662</v>
      </c>
      <c r="N12" s="57">
        <v>6389</v>
      </c>
      <c r="O12" s="57">
        <v>0</v>
      </c>
      <c r="P12" s="58">
        <v>0</v>
      </c>
      <c r="Q12" s="59">
        <f t="shared" si="1"/>
        <v>821180</v>
      </c>
      <c r="R12" s="6"/>
      <c r="S12" s="6"/>
    </row>
    <row r="13" spans="1:19" ht="12.75">
      <c r="A13" s="123"/>
      <c r="B13" s="54" t="s">
        <v>3</v>
      </c>
      <c r="C13" s="55">
        <f t="shared" si="3"/>
        <v>290153</v>
      </c>
      <c r="D13" s="57">
        <v>0</v>
      </c>
      <c r="E13" s="57">
        <v>170571</v>
      </c>
      <c r="F13" s="57">
        <v>0</v>
      </c>
      <c r="G13" s="57">
        <v>0</v>
      </c>
      <c r="H13" s="57">
        <v>37903</v>
      </c>
      <c r="I13" s="57">
        <v>1973</v>
      </c>
      <c r="J13" s="57">
        <v>79543</v>
      </c>
      <c r="K13" s="57">
        <v>2136</v>
      </c>
      <c r="L13" s="57">
        <v>0</v>
      </c>
      <c r="M13" s="57">
        <v>89662</v>
      </c>
      <c r="N13" s="57">
        <v>6389</v>
      </c>
      <c r="O13" s="57">
        <v>0</v>
      </c>
      <c r="P13" s="58">
        <v>0</v>
      </c>
      <c r="Q13" s="59">
        <f t="shared" si="1"/>
        <v>386204</v>
      </c>
      <c r="R13" s="6"/>
      <c r="S13" s="6"/>
    </row>
    <row r="14" spans="1:19" ht="12.75">
      <c r="A14" s="123"/>
      <c r="B14" s="54" t="s">
        <v>4</v>
      </c>
      <c r="C14" s="55">
        <f t="shared" si="3"/>
        <v>434976</v>
      </c>
      <c r="D14" s="57">
        <v>72325</v>
      </c>
      <c r="E14" s="57">
        <v>324819</v>
      </c>
      <c r="F14" s="57">
        <v>0</v>
      </c>
      <c r="G14" s="57">
        <v>0</v>
      </c>
      <c r="H14" s="57">
        <v>15557</v>
      </c>
      <c r="I14" s="57">
        <v>0</v>
      </c>
      <c r="J14" s="57">
        <v>22275</v>
      </c>
      <c r="K14" s="57">
        <v>0</v>
      </c>
      <c r="L14" s="57">
        <v>0</v>
      </c>
      <c r="M14" s="57">
        <v>0</v>
      </c>
      <c r="N14" s="57"/>
      <c r="O14" s="57">
        <v>0</v>
      </c>
      <c r="P14" s="58">
        <v>0</v>
      </c>
      <c r="Q14" s="59">
        <f t="shared" si="1"/>
        <v>434976</v>
      </c>
      <c r="R14" s="6"/>
      <c r="S14" s="6"/>
    </row>
    <row r="15" spans="1:19" ht="12.75" customHeight="1">
      <c r="A15" s="123" t="s">
        <v>86</v>
      </c>
      <c r="B15" s="54" t="s">
        <v>2</v>
      </c>
      <c r="C15" s="55">
        <f t="shared" si="3"/>
        <v>725129</v>
      </c>
      <c r="D15" s="57">
        <v>72325</v>
      </c>
      <c r="E15" s="56">
        <v>495390</v>
      </c>
      <c r="F15" s="57">
        <v>0</v>
      </c>
      <c r="G15" s="57">
        <v>0</v>
      </c>
      <c r="H15" s="56">
        <v>53460</v>
      </c>
      <c r="I15" s="56">
        <v>1973</v>
      </c>
      <c r="J15" s="56">
        <v>101818</v>
      </c>
      <c r="K15" s="56">
        <v>2136</v>
      </c>
      <c r="L15" s="57">
        <v>0</v>
      </c>
      <c r="M15" s="56">
        <v>102077</v>
      </c>
      <c r="N15" s="56">
        <v>8889</v>
      </c>
      <c r="O15" s="57">
        <v>0</v>
      </c>
      <c r="P15" s="58">
        <v>0</v>
      </c>
      <c r="Q15" s="59">
        <f t="shared" si="1"/>
        <v>836095</v>
      </c>
      <c r="R15" s="6"/>
      <c r="S15" s="6"/>
    </row>
    <row r="16" spans="1:19" ht="12.75">
      <c r="A16" s="123"/>
      <c r="B16" s="54" t="s">
        <v>3</v>
      </c>
      <c r="C16" s="55">
        <f t="shared" si="3"/>
        <v>324463</v>
      </c>
      <c r="D16" s="57">
        <v>0</v>
      </c>
      <c r="E16" s="56">
        <v>192301</v>
      </c>
      <c r="F16" s="57">
        <v>0</v>
      </c>
      <c r="G16" s="57">
        <v>0</v>
      </c>
      <c r="H16" s="56">
        <v>42783</v>
      </c>
      <c r="I16" s="56">
        <v>1973</v>
      </c>
      <c r="J16" s="56">
        <v>87243</v>
      </c>
      <c r="K16" s="56">
        <v>2136</v>
      </c>
      <c r="L16" s="57">
        <v>0</v>
      </c>
      <c r="M16" s="56">
        <v>102077</v>
      </c>
      <c r="N16" s="56">
        <v>8889</v>
      </c>
      <c r="O16" s="57">
        <v>0</v>
      </c>
      <c r="P16" s="58">
        <v>0</v>
      </c>
      <c r="Q16" s="59">
        <f t="shared" si="1"/>
        <v>435429</v>
      </c>
      <c r="R16" s="6"/>
      <c r="S16" s="6"/>
    </row>
    <row r="17" spans="1:19" ht="13.5" thickBot="1">
      <c r="A17" s="124"/>
      <c r="B17" s="60" t="s">
        <v>4</v>
      </c>
      <c r="C17" s="55">
        <f t="shared" si="3"/>
        <v>400666</v>
      </c>
      <c r="D17" s="61">
        <v>72325</v>
      </c>
      <c r="E17" s="61">
        <v>303089</v>
      </c>
      <c r="F17" s="61">
        <f aca="true" t="shared" si="4" ref="F17:P17">F15-F16</f>
        <v>0</v>
      </c>
      <c r="G17" s="61">
        <f t="shared" si="4"/>
        <v>0</v>
      </c>
      <c r="H17" s="61">
        <v>10677</v>
      </c>
      <c r="I17" s="61">
        <f t="shared" si="4"/>
        <v>0</v>
      </c>
      <c r="J17" s="61">
        <v>14575</v>
      </c>
      <c r="K17" s="61">
        <f t="shared" si="4"/>
        <v>0</v>
      </c>
      <c r="L17" s="61">
        <f t="shared" si="4"/>
        <v>0</v>
      </c>
      <c r="M17" s="61">
        <f t="shared" si="4"/>
        <v>0</v>
      </c>
      <c r="N17" s="61">
        <f t="shared" si="4"/>
        <v>0</v>
      </c>
      <c r="O17" s="61">
        <f t="shared" si="4"/>
        <v>0</v>
      </c>
      <c r="P17" s="62">
        <f t="shared" si="4"/>
        <v>0</v>
      </c>
      <c r="Q17" s="59">
        <f t="shared" si="1"/>
        <v>400666</v>
      </c>
      <c r="R17" s="6"/>
      <c r="S17" s="6"/>
    </row>
    <row r="18" spans="1:19" ht="12.75">
      <c r="A18" s="130" t="s">
        <v>36</v>
      </c>
      <c r="B18" s="131"/>
      <c r="C18" s="63" t="s">
        <v>15</v>
      </c>
      <c r="D18" s="63" t="s">
        <v>24</v>
      </c>
      <c r="E18" s="63" t="s">
        <v>25</v>
      </c>
      <c r="F18" s="63" t="s">
        <v>26</v>
      </c>
      <c r="G18" s="63" t="s">
        <v>27</v>
      </c>
      <c r="H18" s="63" t="s">
        <v>28</v>
      </c>
      <c r="I18" s="63" t="s">
        <v>29</v>
      </c>
      <c r="J18" s="63" t="s">
        <v>30</v>
      </c>
      <c r="K18" s="63" t="s">
        <v>31</v>
      </c>
      <c r="L18" s="63" t="s">
        <v>32</v>
      </c>
      <c r="M18" s="63" t="s">
        <v>16</v>
      </c>
      <c r="N18" s="63" t="s">
        <v>22</v>
      </c>
      <c r="O18" s="63" t="s">
        <v>23</v>
      </c>
      <c r="P18" s="64" t="s">
        <v>33</v>
      </c>
      <c r="Q18" s="59"/>
      <c r="R18" s="6"/>
      <c r="S18" s="6"/>
    </row>
    <row r="19" spans="1:19" s="31" customFormat="1" ht="12.75" customHeight="1">
      <c r="A19" s="122" t="s">
        <v>87</v>
      </c>
      <c r="B19" s="54" t="s">
        <v>2</v>
      </c>
      <c r="C19" s="55">
        <f aca="true" t="shared" si="5" ref="C19:C24">D19+E19+H19+J19+K19+L19</f>
        <v>658352375</v>
      </c>
      <c r="D19" s="57">
        <v>581308226</v>
      </c>
      <c r="E19" s="57">
        <v>56346422</v>
      </c>
      <c r="F19" s="57">
        <v>34601170</v>
      </c>
      <c r="G19" s="57">
        <v>0</v>
      </c>
      <c r="H19" s="57">
        <v>2393250</v>
      </c>
      <c r="I19" s="57">
        <v>1577547</v>
      </c>
      <c r="J19" s="57">
        <v>269828</v>
      </c>
      <c r="K19" s="57">
        <v>1118421</v>
      </c>
      <c r="L19" s="57">
        <v>16916228</v>
      </c>
      <c r="M19" s="57">
        <v>2409029</v>
      </c>
      <c r="N19" s="57">
        <v>1763801</v>
      </c>
      <c r="O19" s="57">
        <v>113194300</v>
      </c>
      <c r="P19" s="58">
        <v>113194300</v>
      </c>
      <c r="Q19" s="59">
        <f t="shared" si="1"/>
        <v>775719505</v>
      </c>
      <c r="R19" s="30"/>
      <c r="S19" s="30"/>
    </row>
    <row r="20" spans="1:19" s="31" customFormat="1" ht="12.75">
      <c r="A20" s="123"/>
      <c r="B20" s="54" t="s">
        <v>3</v>
      </c>
      <c r="C20" s="55">
        <f t="shared" si="5"/>
        <v>11652074</v>
      </c>
      <c r="D20" s="57">
        <v>0</v>
      </c>
      <c r="E20" s="57">
        <v>8820365</v>
      </c>
      <c r="F20" s="57">
        <v>5336730</v>
      </c>
      <c r="G20" s="57">
        <v>0</v>
      </c>
      <c r="H20" s="57">
        <v>1762541</v>
      </c>
      <c r="I20" s="57">
        <v>1178515</v>
      </c>
      <c r="J20" s="57">
        <v>149105</v>
      </c>
      <c r="K20" s="57">
        <v>920063</v>
      </c>
      <c r="L20" s="57">
        <v>0</v>
      </c>
      <c r="M20" s="57">
        <v>2409029</v>
      </c>
      <c r="N20" s="57">
        <v>962049</v>
      </c>
      <c r="O20" s="57">
        <v>0</v>
      </c>
      <c r="P20" s="58">
        <v>0</v>
      </c>
      <c r="Q20" s="59">
        <f t="shared" si="1"/>
        <v>15023152</v>
      </c>
      <c r="R20" s="30"/>
      <c r="S20" s="30"/>
    </row>
    <row r="21" spans="1:19" s="31" customFormat="1" ht="12.75">
      <c r="A21" s="123"/>
      <c r="B21" s="54" t="s">
        <v>4</v>
      </c>
      <c r="C21" s="55">
        <f t="shared" si="5"/>
        <v>646700301</v>
      </c>
      <c r="D21" s="57">
        <v>581308226</v>
      </c>
      <c r="E21" s="57">
        <v>47526057</v>
      </c>
      <c r="F21" s="57">
        <v>29264440</v>
      </c>
      <c r="G21" s="57">
        <v>0</v>
      </c>
      <c r="H21" s="57">
        <v>630709</v>
      </c>
      <c r="I21" s="57">
        <v>399032</v>
      </c>
      <c r="J21" s="57">
        <v>120723</v>
      </c>
      <c r="K21" s="57">
        <v>198358</v>
      </c>
      <c r="L21" s="57">
        <v>16916228</v>
      </c>
      <c r="M21" s="57">
        <v>0</v>
      </c>
      <c r="N21" s="57">
        <v>801752</v>
      </c>
      <c r="O21" s="57">
        <v>113194300</v>
      </c>
      <c r="P21" s="58">
        <v>113194300</v>
      </c>
      <c r="Q21" s="59">
        <f t="shared" si="1"/>
        <v>760696353</v>
      </c>
      <c r="R21" s="30"/>
      <c r="S21" s="30"/>
    </row>
    <row r="22" spans="1:19" s="31" customFormat="1" ht="12.75" customHeight="1">
      <c r="A22" s="123" t="s">
        <v>86</v>
      </c>
      <c r="B22" s="54" t="s">
        <v>2</v>
      </c>
      <c r="C22" s="55">
        <f t="shared" si="5"/>
        <v>700543285</v>
      </c>
      <c r="D22" s="56">
        <v>583048281</v>
      </c>
      <c r="E22" s="56">
        <v>88633640</v>
      </c>
      <c r="F22" s="57">
        <v>41821803</v>
      </c>
      <c r="G22" s="57"/>
      <c r="H22" s="56">
        <v>3034423</v>
      </c>
      <c r="I22" s="56">
        <v>1696809</v>
      </c>
      <c r="J22" s="56">
        <v>269828</v>
      </c>
      <c r="K22" s="56">
        <v>1461404</v>
      </c>
      <c r="L22" s="56">
        <v>24095709</v>
      </c>
      <c r="M22" s="56">
        <v>2604928</v>
      </c>
      <c r="N22" s="56">
        <v>2546005</v>
      </c>
      <c r="O22" s="56">
        <v>118276300</v>
      </c>
      <c r="P22" s="65">
        <v>118276300</v>
      </c>
      <c r="Q22" s="59">
        <f t="shared" si="1"/>
        <v>823970518</v>
      </c>
      <c r="R22" s="30"/>
      <c r="S22" s="30"/>
    </row>
    <row r="23" spans="1:19" s="31" customFormat="1" ht="12.75">
      <c r="A23" s="123"/>
      <c r="B23" s="54" t="s">
        <v>3</v>
      </c>
      <c r="C23" s="55">
        <f t="shared" si="5"/>
        <v>15176212</v>
      </c>
      <c r="D23" s="56"/>
      <c r="E23" s="56">
        <v>12042372</v>
      </c>
      <c r="F23" s="57">
        <v>7778806</v>
      </c>
      <c r="G23" s="57">
        <v>0</v>
      </c>
      <c r="H23" s="56">
        <v>1929193</v>
      </c>
      <c r="I23" s="56">
        <v>1328282</v>
      </c>
      <c r="J23" s="56">
        <v>179858</v>
      </c>
      <c r="K23" s="56">
        <v>1024789</v>
      </c>
      <c r="L23" s="56"/>
      <c r="M23" s="56">
        <v>2604928</v>
      </c>
      <c r="N23" s="56">
        <v>1253729</v>
      </c>
      <c r="O23" s="56"/>
      <c r="P23" s="65"/>
      <c r="Q23" s="59">
        <f t="shared" si="1"/>
        <v>19034869</v>
      </c>
      <c r="R23" s="30"/>
      <c r="S23" s="30"/>
    </row>
    <row r="24" spans="1:19" s="31" customFormat="1" ht="13.5" thickBot="1">
      <c r="A24" s="124"/>
      <c r="B24" s="60" t="s">
        <v>4</v>
      </c>
      <c r="C24" s="55">
        <f t="shared" si="5"/>
        <v>685367073</v>
      </c>
      <c r="D24" s="61">
        <v>583048281</v>
      </c>
      <c r="E24" s="61">
        <v>76591268</v>
      </c>
      <c r="F24" s="61">
        <v>34042997</v>
      </c>
      <c r="G24" s="61">
        <f>G22-G23</f>
        <v>0</v>
      </c>
      <c r="H24" s="61">
        <v>1105230</v>
      </c>
      <c r="I24" s="61">
        <v>367527</v>
      </c>
      <c r="J24" s="61">
        <v>89970</v>
      </c>
      <c r="K24" s="61">
        <v>436615</v>
      </c>
      <c r="L24" s="61">
        <v>24095709</v>
      </c>
      <c r="M24" s="61">
        <f>M22-M23</f>
        <v>0</v>
      </c>
      <c r="N24" s="61">
        <v>1292276</v>
      </c>
      <c r="O24" s="61">
        <v>118276300</v>
      </c>
      <c r="P24" s="62">
        <v>118276300</v>
      </c>
      <c r="Q24" s="59">
        <f t="shared" si="1"/>
        <v>804935649</v>
      </c>
      <c r="R24" s="30"/>
      <c r="S24" s="30"/>
    </row>
    <row r="25" spans="1:19" ht="12.75">
      <c r="A25" s="127" t="s">
        <v>83</v>
      </c>
      <c r="B25" s="128"/>
      <c r="C25" s="19" t="s">
        <v>15</v>
      </c>
      <c r="D25" s="19" t="s">
        <v>24</v>
      </c>
      <c r="E25" s="19" t="s">
        <v>25</v>
      </c>
      <c r="F25" s="19" t="s">
        <v>26</v>
      </c>
      <c r="G25" s="19" t="s">
        <v>27</v>
      </c>
      <c r="H25" s="19" t="s">
        <v>28</v>
      </c>
      <c r="I25" s="19" t="s">
        <v>29</v>
      </c>
      <c r="J25" s="19" t="s">
        <v>30</v>
      </c>
      <c r="K25" s="19" t="s">
        <v>31</v>
      </c>
      <c r="L25" s="19" t="s">
        <v>32</v>
      </c>
      <c r="M25" s="19" t="s">
        <v>16</v>
      </c>
      <c r="N25" s="19" t="s">
        <v>22</v>
      </c>
      <c r="O25" s="19" t="s">
        <v>23</v>
      </c>
      <c r="P25" s="20" t="s">
        <v>33</v>
      </c>
      <c r="Q25" s="30"/>
      <c r="R25" s="6"/>
      <c r="S25" s="6"/>
    </row>
    <row r="26" spans="1:19" s="31" customFormat="1" ht="12.75" customHeight="1">
      <c r="A26" s="122" t="s">
        <v>87</v>
      </c>
      <c r="B26" s="54" t="s">
        <v>2</v>
      </c>
      <c r="C26" s="55">
        <f aca="true" t="shared" si="6" ref="C26:C31">D26+E26+H26+J26+K26+L26</f>
        <v>14363323</v>
      </c>
      <c r="D26" s="55">
        <v>1547360</v>
      </c>
      <c r="E26" s="55">
        <v>11892583</v>
      </c>
      <c r="F26" s="55">
        <v>554758</v>
      </c>
      <c r="G26" s="55">
        <v>0</v>
      </c>
      <c r="H26" s="55">
        <v>405108</v>
      </c>
      <c r="I26" s="55">
        <v>10573</v>
      </c>
      <c r="J26" s="55">
        <v>50171</v>
      </c>
      <c r="K26" s="55">
        <v>450776</v>
      </c>
      <c r="L26" s="55">
        <v>17325</v>
      </c>
      <c r="M26" s="55">
        <v>343110</v>
      </c>
      <c r="N26" s="55">
        <v>14919</v>
      </c>
      <c r="O26" s="55">
        <v>0</v>
      </c>
      <c r="P26" s="66">
        <v>0</v>
      </c>
      <c r="Q26" s="59">
        <f t="shared" si="1"/>
        <v>14721352</v>
      </c>
      <c r="R26" s="30"/>
      <c r="S26" s="30"/>
    </row>
    <row r="27" spans="1:19" s="31" customFormat="1" ht="12.75">
      <c r="A27" s="123"/>
      <c r="B27" s="54" t="s">
        <v>3</v>
      </c>
      <c r="C27" s="55">
        <f t="shared" si="6"/>
        <v>3923698</v>
      </c>
      <c r="D27" s="55"/>
      <c r="E27" s="57">
        <v>3392817</v>
      </c>
      <c r="F27" s="55">
        <v>440875</v>
      </c>
      <c r="G27" s="55">
        <v>0</v>
      </c>
      <c r="H27" s="55">
        <v>334170</v>
      </c>
      <c r="I27" s="55">
        <v>10573</v>
      </c>
      <c r="J27" s="55">
        <v>17771</v>
      </c>
      <c r="K27" s="55">
        <v>178940</v>
      </c>
      <c r="L27" s="55">
        <v>0</v>
      </c>
      <c r="M27" s="55">
        <v>343110</v>
      </c>
      <c r="N27" s="55">
        <v>13789</v>
      </c>
      <c r="O27" s="55">
        <v>0</v>
      </c>
      <c r="P27" s="66">
        <v>0</v>
      </c>
      <c r="Q27" s="59">
        <f t="shared" si="1"/>
        <v>4280597</v>
      </c>
      <c r="R27" s="30"/>
      <c r="S27" s="30"/>
    </row>
    <row r="28" spans="1:19" s="31" customFormat="1" ht="12.75">
      <c r="A28" s="123"/>
      <c r="B28" s="54" t="s">
        <v>4</v>
      </c>
      <c r="C28" s="55">
        <f t="shared" si="6"/>
        <v>10439625</v>
      </c>
      <c r="D28" s="55">
        <v>1547360</v>
      </c>
      <c r="E28" s="57">
        <v>8499766</v>
      </c>
      <c r="F28" s="55">
        <v>113883</v>
      </c>
      <c r="G28" s="55">
        <v>0</v>
      </c>
      <c r="H28" s="55">
        <v>70938</v>
      </c>
      <c r="I28" s="55">
        <v>0</v>
      </c>
      <c r="J28" s="55">
        <v>32400</v>
      </c>
      <c r="K28" s="55">
        <v>271836</v>
      </c>
      <c r="L28" s="55">
        <v>17325</v>
      </c>
      <c r="M28" s="55">
        <v>0</v>
      </c>
      <c r="N28" s="55">
        <v>1130</v>
      </c>
      <c r="O28" s="55">
        <v>0</v>
      </c>
      <c r="P28" s="66">
        <v>0</v>
      </c>
      <c r="Q28" s="59">
        <f t="shared" si="1"/>
        <v>10440755</v>
      </c>
      <c r="R28" s="30"/>
      <c r="S28" s="30"/>
    </row>
    <row r="29" spans="1:19" s="31" customFormat="1" ht="12.75" customHeight="1">
      <c r="A29" s="123" t="s">
        <v>86</v>
      </c>
      <c r="B29" s="54" t="s">
        <v>2</v>
      </c>
      <c r="C29" s="55">
        <f t="shared" si="6"/>
        <v>16302054</v>
      </c>
      <c r="D29" s="57">
        <v>1547360</v>
      </c>
      <c r="E29" s="56">
        <v>13310393</v>
      </c>
      <c r="F29" s="55">
        <v>554759</v>
      </c>
      <c r="G29" s="55">
        <v>0</v>
      </c>
      <c r="H29" s="56">
        <v>846005</v>
      </c>
      <c r="I29" s="56">
        <v>12477</v>
      </c>
      <c r="J29" s="55">
        <v>50171</v>
      </c>
      <c r="K29" s="56">
        <v>530800</v>
      </c>
      <c r="L29" s="55">
        <v>17325</v>
      </c>
      <c r="M29" s="56">
        <v>399778</v>
      </c>
      <c r="N29" s="56">
        <v>21319</v>
      </c>
      <c r="O29" s="55">
        <v>0</v>
      </c>
      <c r="P29" s="66">
        <v>0</v>
      </c>
      <c r="Q29" s="59">
        <f t="shared" si="1"/>
        <v>16723151</v>
      </c>
      <c r="R29" s="30"/>
      <c r="S29" s="30"/>
    </row>
    <row r="30" spans="1:19" s="31" customFormat="1" ht="12.75">
      <c r="A30" s="123"/>
      <c r="B30" s="54" t="s">
        <v>3</v>
      </c>
      <c r="C30" s="55">
        <f t="shared" si="6"/>
        <v>4219246</v>
      </c>
      <c r="D30" s="57"/>
      <c r="E30" s="56">
        <v>3625597</v>
      </c>
      <c r="F30" s="55">
        <v>459598</v>
      </c>
      <c r="G30" s="55">
        <v>0</v>
      </c>
      <c r="H30" s="56">
        <v>331880</v>
      </c>
      <c r="I30" s="56">
        <v>12477</v>
      </c>
      <c r="J30" s="55">
        <v>24251</v>
      </c>
      <c r="K30" s="56">
        <v>237518</v>
      </c>
      <c r="L30" s="55">
        <v>0</v>
      </c>
      <c r="M30" s="56">
        <v>399778</v>
      </c>
      <c r="N30" s="56">
        <v>20971</v>
      </c>
      <c r="O30" s="55">
        <v>0</v>
      </c>
      <c r="P30" s="66">
        <v>0</v>
      </c>
      <c r="Q30" s="59">
        <f t="shared" si="1"/>
        <v>4639995</v>
      </c>
      <c r="R30" s="30"/>
      <c r="S30" s="30"/>
    </row>
    <row r="31" spans="1:19" s="31" customFormat="1" ht="13.5" thickBot="1">
      <c r="A31" s="124"/>
      <c r="B31" s="60" t="s">
        <v>4</v>
      </c>
      <c r="C31" s="55">
        <f t="shared" si="6"/>
        <v>12082808</v>
      </c>
      <c r="D31" s="61">
        <v>1547360</v>
      </c>
      <c r="E31" s="61">
        <v>9684796</v>
      </c>
      <c r="F31" s="61">
        <v>95160</v>
      </c>
      <c r="G31" s="61">
        <f aca="true" t="shared" si="7" ref="G31:P31">G29-G30</f>
        <v>0</v>
      </c>
      <c r="H31" s="61">
        <v>514125</v>
      </c>
      <c r="I31" s="61">
        <f t="shared" si="7"/>
        <v>0</v>
      </c>
      <c r="J31" s="61">
        <v>25920</v>
      </c>
      <c r="K31" s="61">
        <v>293282</v>
      </c>
      <c r="L31" s="61">
        <v>17325</v>
      </c>
      <c r="M31" s="61">
        <f t="shared" si="7"/>
        <v>0</v>
      </c>
      <c r="N31" s="61">
        <f t="shared" si="7"/>
        <v>348</v>
      </c>
      <c r="O31" s="61">
        <f t="shared" si="7"/>
        <v>0</v>
      </c>
      <c r="P31" s="62">
        <f t="shared" si="7"/>
        <v>0</v>
      </c>
      <c r="Q31" s="59">
        <f t="shared" si="1"/>
        <v>12083156</v>
      </c>
      <c r="R31" s="30"/>
      <c r="S31" s="30"/>
    </row>
    <row r="32" spans="1:19" ht="12.75">
      <c r="A32" s="127" t="s">
        <v>84</v>
      </c>
      <c r="B32" s="128"/>
      <c r="C32" s="19" t="s">
        <v>15</v>
      </c>
      <c r="D32" s="19" t="s">
        <v>24</v>
      </c>
      <c r="E32" s="19" t="s">
        <v>25</v>
      </c>
      <c r="F32" s="19" t="s">
        <v>26</v>
      </c>
      <c r="G32" s="19" t="s">
        <v>27</v>
      </c>
      <c r="H32" s="19" t="s">
        <v>28</v>
      </c>
      <c r="I32" s="19" t="s">
        <v>29</v>
      </c>
      <c r="J32" s="19" t="s">
        <v>30</v>
      </c>
      <c r="K32" s="19" t="s">
        <v>31</v>
      </c>
      <c r="L32" s="19" t="s">
        <v>32</v>
      </c>
      <c r="M32" s="19" t="s">
        <v>16</v>
      </c>
      <c r="N32" s="19" t="s">
        <v>22</v>
      </c>
      <c r="O32" s="19" t="s">
        <v>23</v>
      </c>
      <c r="P32" s="20" t="s">
        <v>33</v>
      </c>
      <c r="Q32" s="30"/>
      <c r="R32" s="6"/>
      <c r="S32" s="6"/>
    </row>
    <row r="33" spans="1:19" s="31" customFormat="1" ht="12.75" customHeight="1">
      <c r="A33" s="122" t="s">
        <v>87</v>
      </c>
      <c r="B33" s="54" t="s">
        <v>2</v>
      </c>
      <c r="C33" s="55">
        <f aca="true" t="shared" si="8" ref="C33:C38">D33+E33+H33+J33+K33+L33</f>
        <v>39314</v>
      </c>
      <c r="D33" s="55">
        <v>0</v>
      </c>
      <c r="E33" s="55">
        <v>0</v>
      </c>
      <c r="F33" s="55">
        <v>0</v>
      </c>
      <c r="G33" s="55">
        <v>0</v>
      </c>
      <c r="H33" s="55">
        <v>4549</v>
      </c>
      <c r="I33" s="55">
        <v>4549</v>
      </c>
      <c r="J33" s="55">
        <v>0</v>
      </c>
      <c r="K33" s="55">
        <v>34765</v>
      </c>
      <c r="L33" s="55">
        <v>0</v>
      </c>
      <c r="M33" s="55">
        <v>140215.21</v>
      </c>
      <c r="N33" s="55">
        <v>44100.71</v>
      </c>
      <c r="O33" s="55">
        <v>0</v>
      </c>
      <c r="P33" s="66">
        <v>0</v>
      </c>
      <c r="Q33" s="67">
        <f t="shared" si="1"/>
        <v>223629.91999999998</v>
      </c>
      <c r="R33" s="30"/>
      <c r="S33" s="30"/>
    </row>
    <row r="34" spans="1:19" s="31" customFormat="1" ht="12.75">
      <c r="A34" s="123"/>
      <c r="B34" s="54" t="s">
        <v>3</v>
      </c>
      <c r="C34" s="55">
        <f t="shared" si="8"/>
        <v>37950.8</v>
      </c>
      <c r="D34" s="55"/>
      <c r="E34" s="57">
        <v>0</v>
      </c>
      <c r="F34" s="55">
        <v>0</v>
      </c>
      <c r="G34" s="55">
        <v>0</v>
      </c>
      <c r="H34" s="55">
        <v>4549</v>
      </c>
      <c r="I34" s="55">
        <v>4549</v>
      </c>
      <c r="J34" s="55">
        <v>0</v>
      </c>
      <c r="K34" s="55">
        <v>33401.8</v>
      </c>
      <c r="L34" s="55">
        <v>0</v>
      </c>
      <c r="M34" s="55">
        <v>140215.21</v>
      </c>
      <c r="N34" s="55">
        <v>32815.55</v>
      </c>
      <c r="O34" s="55">
        <v>0</v>
      </c>
      <c r="P34" s="66">
        <v>0</v>
      </c>
      <c r="Q34" s="30">
        <f t="shared" si="1"/>
        <v>210981.56</v>
      </c>
      <c r="R34" s="30"/>
      <c r="S34" s="30"/>
    </row>
    <row r="35" spans="1:19" s="31" customFormat="1" ht="12.75">
      <c r="A35" s="123"/>
      <c r="B35" s="54" t="s">
        <v>4</v>
      </c>
      <c r="C35" s="55">
        <f t="shared" si="8"/>
        <v>1363.2</v>
      </c>
      <c r="D35" s="55"/>
      <c r="E35" s="57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1363.2</v>
      </c>
      <c r="L35" s="55">
        <v>0</v>
      </c>
      <c r="M35" s="55">
        <v>0</v>
      </c>
      <c r="N35" s="55">
        <v>11285.16</v>
      </c>
      <c r="O35" s="55">
        <v>0</v>
      </c>
      <c r="P35" s="66">
        <v>0</v>
      </c>
      <c r="Q35" s="30">
        <f t="shared" si="1"/>
        <v>12648.36</v>
      </c>
      <c r="R35" s="30"/>
      <c r="S35" s="30"/>
    </row>
    <row r="36" spans="1:19" s="31" customFormat="1" ht="12.75" customHeight="1">
      <c r="A36" s="123" t="s">
        <v>86</v>
      </c>
      <c r="B36" s="54" t="s">
        <v>2</v>
      </c>
      <c r="C36" s="55">
        <f t="shared" si="8"/>
        <v>37994</v>
      </c>
      <c r="D36" s="57"/>
      <c r="E36" s="56">
        <v>0</v>
      </c>
      <c r="F36" s="56">
        <v>0</v>
      </c>
      <c r="G36" s="55">
        <v>0</v>
      </c>
      <c r="H36" s="56">
        <v>3586</v>
      </c>
      <c r="I36" s="56">
        <v>3586</v>
      </c>
      <c r="J36" s="56">
        <v>0</v>
      </c>
      <c r="K36" s="55">
        <v>34408</v>
      </c>
      <c r="L36" s="55">
        <v>0</v>
      </c>
      <c r="M36" s="56">
        <v>155062.07</v>
      </c>
      <c r="N36" s="55">
        <v>44650.71</v>
      </c>
      <c r="O36" s="55">
        <v>0</v>
      </c>
      <c r="P36" s="66">
        <v>0</v>
      </c>
      <c r="Q36" s="30">
        <f t="shared" si="1"/>
        <v>237706.78</v>
      </c>
      <c r="R36" s="30"/>
      <c r="S36" s="30"/>
    </row>
    <row r="37" spans="1:19" s="31" customFormat="1" ht="12.75">
      <c r="A37" s="123"/>
      <c r="B37" s="54" t="s">
        <v>3</v>
      </c>
      <c r="C37" s="55">
        <f t="shared" si="8"/>
        <v>37426</v>
      </c>
      <c r="D37" s="57"/>
      <c r="E37" s="56">
        <v>0</v>
      </c>
      <c r="F37" s="56">
        <v>0</v>
      </c>
      <c r="G37" s="55">
        <v>0</v>
      </c>
      <c r="H37" s="56">
        <v>3586</v>
      </c>
      <c r="I37" s="56">
        <v>3586</v>
      </c>
      <c r="J37" s="56">
        <v>0</v>
      </c>
      <c r="K37" s="55">
        <v>33840</v>
      </c>
      <c r="L37" s="55">
        <v>0</v>
      </c>
      <c r="M37" s="56">
        <v>155062.07</v>
      </c>
      <c r="N37" s="55">
        <v>40889.01</v>
      </c>
      <c r="O37" s="55">
        <v>0</v>
      </c>
      <c r="P37" s="66">
        <v>0</v>
      </c>
      <c r="Q37" s="30">
        <f t="shared" si="1"/>
        <v>233377.08000000002</v>
      </c>
      <c r="R37" s="30"/>
      <c r="S37" s="30"/>
    </row>
    <row r="38" spans="1:19" s="31" customFormat="1" ht="13.5" thickBot="1">
      <c r="A38" s="124"/>
      <c r="B38" s="60" t="s">
        <v>4</v>
      </c>
      <c r="C38" s="55">
        <f t="shared" si="8"/>
        <v>568</v>
      </c>
      <c r="D38" s="61">
        <f aca="true" t="shared" si="9" ref="D38:P38">D36-D37</f>
        <v>0</v>
      </c>
      <c r="E38" s="61">
        <v>0</v>
      </c>
      <c r="F38" s="61">
        <v>0</v>
      </c>
      <c r="G38" s="61">
        <f t="shared" si="9"/>
        <v>0</v>
      </c>
      <c r="H38" s="61">
        <v>0</v>
      </c>
      <c r="I38" s="61">
        <f t="shared" si="9"/>
        <v>0</v>
      </c>
      <c r="J38" s="61">
        <f t="shared" si="9"/>
        <v>0</v>
      </c>
      <c r="K38" s="61">
        <f t="shared" si="9"/>
        <v>568</v>
      </c>
      <c r="L38" s="61">
        <f t="shared" si="9"/>
        <v>0</v>
      </c>
      <c r="M38" s="61">
        <v>0</v>
      </c>
      <c r="N38" s="61">
        <f t="shared" si="9"/>
        <v>3761.699999999997</v>
      </c>
      <c r="O38" s="61">
        <f t="shared" si="9"/>
        <v>0</v>
      </c>
      <c r="P38" s="62">
        <f t="shared" si="9"/>
        <v>0</v>
      </c>
      <c r="Q38" s="30">
        <f t="shared" si="1"/>
        <v>4329.699999999997</v>
      </c>
      <c r="R38" s="30"/>
      <c r="S38" s="30"/>
    </row>
    <row r="39" spans="1:19" ht="12.75">
      <c r="A39" s="127" t="s">
        <v>37</v>
      </c>
      <c r="B39" s="128"/>
      <c r="C39" s="19" t="s">
        <v>15</v>
      </c>
      <c r="D39" s="19" t="s">
        <v>24</v>
      </c>
      <c r="E39" s="19" t="s">
        <v>25</v>
      </c>
      <c r="F39" s="19" t="s">
        <v>26</v>
      </c>
      <c r="G39" s="19" t="s">
        <v>27</v>
      </c>
      <c r="H39" s="19" t="s">
        <v>28</v>
      </c>
      <c r="I39" s="19" t="s">
        <v>29</v>
      </c>
      <c r="J39" s="19" t="s">
        <v>30</v>
      </c>
      <c r="K39" s="19" t="s">
        <v>31</v>
      </c>
      <c r="L39" s="19" t="s">
        <v>32</v>
      </c>
      <c r="M39" s="19" t="s">
        <v>16</v>
      </c>
      <c r="N39" s="19" t="s">
        <v>22</v>
      </c>
      <c r="O39" s="19" t="s">
        <v>23</v>
      </c>
      <c r="P39" s="20" t="s">
        <v>33</v>
      </c>
      <c r="Q39" s="30"/>
      <c r="R39" s="6"/>
      <c r="S39" s="6"/>
    </row>
    <row r="40" spans="1:19" s="31" customFormat="1" ht="12.75" customHeight="1">
      <c r="A40" s="122" t="s">
        <v>87</v>
      </c>
      <c r="B40" s="54" t="s">
        <v>2</v>
      </c>
      <c r="C40" s="55">
        <f aca="true" t="shared" si="10" ref="C40:C45">D40+E40+H40+J40+K40+L40</f>
        <v>4112677.58</v>
      </c>
      <c r="D40" s="55">
        <v>258320</v>
      </c>
      <c r="E40" s="55">
        <v>3148352.47</v>
      </c>
      <c r="F40" s="55">
        <v>0</v>
      </c>
      <c r="G40" s="55">
        <v>0</v>
      </c>
      <c r="H40" s="55">
        <v>459604.19</v>
      </c>
      <c r="I40" s="55">
        <v>82260.13</v>
      </c>
      <c r="J40" s="55">
        <v>0</v>
      </c>
      <c r="K40" s="55">
        <v>246400.92</v>
      </c>
      <c r="L40" s="55">
        <v>0</v>
      </c>
      <c r="M40" s="55">
        <v>263982.75</v>
      </c>
      <c r="N40" s="55">
        <v>53365.63</v>
      </c>
      <c r="O40" s="55">
        <v>0</v>
      </c>
      <c r="P40" s="66">
        <v>0</v>
      </c>
      <c r="Q40" s="30">
        <f t="shared" si="1"/>
        <v>4430025.96</v>
      </c>
      <c r="R40" s="30"/>
      <c r="S40" s="30"/>
    </row>
    <row r="41" spans="1:19" s="31" customFormat="1" ht="12.75">
      <c r="A41" s="123"/>
      <c r="B41" s="54" t="s">
        <v>3</v>
      </c>
      <c r="C41" s="55">
        <f t="shared" si="10"/>
        <v>1290946.46</v>
      </c>
      <c r="D41" s="55"/>
      <c r="E41" s="57">
        <v>1067736.56</v>
      </c>
      <c r="F41" s="55">
        <v>0</v>
      </c>
      <c r="G41" s="55">
        <v>0</v>
      </c>
      <c r="H41" s="55">
        <v>151700.52</v>
      </c>
      <c r="I41" s="55">
        <v>71875.66</v>
      </c>
      <c r="J41" s="55">
        <v>0</v>
      </c>
      <c r="K41" s="55">
        <v>71509.38</v>
      </c>
      <c r="L41" s="55">
        <v>0</v>
      </c>
      <c r="M41" s="55">
        <v>263982.75</v>
      </c>
      <c r="N41" s="55">
        <v>53365.63</v>
      </c>
      <c r="O41" s="55">
        <v>0</v>
      </c>
      <c r="P41" s="66">
        <v>0</v>
      </c>
      <c r="Q41" s="30">
        <f t="shared" si="1"/>
        <v>1608294.8399999999</v>
      </c>
      <c r="R41" s="30"/>
      <c r="S41" s="30"/>
    </row>
    <row r="42" spans="1:19" s="31" customFormat="1" ht="12.75">
      <c r="A42" s="123"/>
      <c r="B42" s="54" t="s">
        <v>4</v>
      </c>
      <c r="C42" s="55">
        <f t="shared" si="10"/>
        <v>2821731.12</v>
      </c>
      <c r="D42" s="55">
        <v>258320</v>
      </c>
      <c r="E42" s="57">
        <v>2080615.91</v>
      </c>
      <c r="F42" s="55">
        <v>0</v>
      </c>
      <c r="G42" s="55">
        <v>0</v>
      </c>
      <c r="H42" s="55">
        <v>307903.67</v>
      </c>
      <c r="I42" s="55">
        <v>10384.47</v>
      </c>
      <c r="J42" s="55">
        <v>0</v>
      </c>
      <c r="K42" s="55">
        <v>174891.54</v>
      </c>
      <c r="L42" s="55">
        <v>0</v>
      </c>
      <c r="M42" s="55">
        <v>0</v>
      </c>
      <c r="N42" s="55">
        <v>0</v>
      </c>
      <c r="O42" s="55">
        <v>0</v>
      </c>
      <c r="P42" s="66">
        <v>0</v>
      </c>
      <c r="Q42" s="30">
        <f t="shared" si="1"/>
        <v>2821731.12</v>
      </c>
      <c r="R42" s="30"/>
      <c r="S42" s="30"/>
    </row>
    <row r="43" spans="1:19" s="31" customFormat="1" ht="12.75" customHeight="1">
      <c r="A43" s="123" t="s">
        <v>86</v>
      </c>
      <c r="B43" s="54" t="s">
        <v>2</v>
      </c>
      <c r="C43" s="55">
        <f t="shared" si="10"/>
        <v>4106213.56</v>
      </c>
      <c r="D43" s="57">
        <v>258320</v>
      </c>
      <c r="E43" s="56">
        <v>3148352.47</v>
      </c>
      <c r="F43" s="55">
        <v>0</v>
      </c>
      <c r="G43" s="55">
        <v>0</v>
      </c>
      <c r="H43" s="56">
        <v>453140.17</v>
      </c>
      <c r="I43" s="56">
        <v>83440.11</v>
      </c>
      <c r="J43" s="55">
        <v>0</v>
      </c>
      <c r="K43" s="56">
        <v>246400.92</v>
      </c>
      <c r="L43" s="55">
        <v>0</v>
      </c>
      <c r="M43" s="56">
        <v>300820.49</v>
      </c>
      <c r="N43" s="56">
        <v>58705.45</v>
      </c>
      <c r="O43" s="55">
        <v>0</v>
      </c>
      <c r="P43" s="66">
        <v>0</v>
      </c>
      <c r="Q43" s="30">
        <f t="shared" si="1"/>
        <v>4465739.5</v>
      </c>
      <c r="R43" s="30"/>
      <c r="S43" s="30"/>
    </row>
    <row r="44" spans="1:19" s="31" customFormat="1" ht="12.75">
      <c r="A44" s="123"/>
      <c r="B44" s="54" t="s">
        <v>3</v>
      </c>
      <c r="C44" s="55">
        <f t="shared" si="10"/>
        <v>1349626.3599999999</v>
      </c>
      <c r="D44" s="57"/>
      <c r="E44" s="56">
        <v>1096410.51</v>
      </c>
      <c r="F44" s="55">
        <v>0</v>
      </c>
      <c r="G44" s="55">
        <v>0</v>
      </c>
      <c r="H44" s="56">
        <v>174436.18</v>
      </c>
      <c r="I44" s="56">
        <v>76041.71</v>
      </c>
      <c r="J44" s="55">
        <v>0</v>
      </c>
      <c r="K44" s="56">
        <v>78779.67</v>
      </c>
      <c r="L44" s="55">
        <v>0</v>
      </c>
      <c r="M44" s="56">
        <v>300820.49</v>
      </c>
      <c r="N44" s="56">
        <v>58705.45</v>
      </c>
      <c r="O44" s="55">
        <v>0</v>
      </c>
      <c r="P44" s="66">
        <v>0</v>
      </c>
      <c r="Q44" s="30">
        <f t="shared" si="1"/>
        <v>1709152.2999999998</v>
      </c>
      <c r="R44" s="30"/>
      <c r="S44" s="30"/>
    </row>
    <row r="45" spans="1:19" s="31" customFormat="1" ht="13.5" thickBot="1">
      <c r="A45" s="124"/>
      <c r="B45" s="60" t="s">
        <v>4</v>
      </c>
      <c r="C45" s="55">
        <f t="shared" si="10"/>
        <v>2756587.2</v>
      </c>
      <c r="D45" s="61">
        <v>258320</v>
      </c>
      <c r="E45" s="61">
        <v>2051941.96</v>
      </c>
      <c r="F45" s="61">
        <f aca="true" t="shared" si="11" ref="F45:P45">F43-F44</f>
        <v>0</v>
      </c>
      <c r="G45" s="61">
        <f t="shared" si="11"/>
        <v>0</v>
      </c>
      <c r="H45" s="61">
        <v>278703.99</v>
      </c>
      <c r="I45" s="61">
        <v>7398.4</v>
      </c>
      <c r="J45" s="61">
        <f t="shared" si="11"/>
        <v>0</v>
      </c>
      <c r="K45" s="61">
        <v>167621.25</v>
      </c>
      <c r="L45" s="61">
        <f t="shared" si="11"/>
        <v>0</v>
      </c>
      <c r="M45" s="61">
        <f t="shared" si="11"/>
        <v>0</v>
      </c>
      <c r="N45" s="61">
        <f t="shared" si="11"/>
        <v>0</v>
      </c>
      <c r="O45" s="61">
        <f t="shared" si="11"/>
        <v>0</v>
      </c>
      <c r="P45" s="62">
        <f t="shared" si="11"/>
        <v>0</v>
      </c>
      <c r="Q45" s="30">
        <f t="shared" si="1"/>
        <v>2756587.2</v>
      </c>
      <c r="R45" s="30"/>
      <c r="S45" s="30"/>
    </row>
    <row r="46" spans="1:19" ht="12.75">
      <c r="A46" s="127" t="s">
        <v>38</v>
      </c>
      <c r="B46" s="128"/>
      <c r="C46" s="19" t="s">
        <v>15</v>
      </c>
      <c r="D46" s="19" t="s">
        <v>24</v>
      </c>
      <c r="E46" s="19" t="s">
        <v>25</v>
      </c>
      <c r="F46" s="19" t="s">
        <v>26</v>
      </c>
      <c r="G46" s="19" t="s">
        <v>27</v>
      </c>
      <c r="H46" s="19" t="s">
        <v>28</v>
      </c>
      <c r="I46" s="19" t="s">
        <v>29</v>
      </c>
      <c r="J46" s="19" t="s">
        <v>30</v>
      </c>
      <c r="K46" s="19" t="s">
        <v>31</v>
      </c>
      <c r="L46" s="19" t="s">
        <v>32</v>
      </c>
      <c r="M46" s="19" t="s">
        <v>16</v>
      </c>
      <c r="N46" s="19" t="s">
        <v>22</v>
      </c>
      <c r="O46" s="19" t="s">
        <v>23</v>
      </c>
      <c r="P46" s="20" t="s">
        <v>33</v>
      </c>
      <c r="Q46" s="30"/>
      <c r="R46" s="6"/>
      <c r="S46" s="6"/>
    </row>
    <row r="47" spans="1:19" ht="12.75" customHeight="1">
      <c r="A47" s="129" t="s">
        <v>87</v>
      </c>
      <c r="B47" s="16" t="s">
        <v>2</v>
      </c>
      <c r="C47" s="9">
        <f aca="true" t="shared" si="12" ref="C47:C52">D47+E47+H47+J47+K47+L47</f>
        <v>6102452</v>
      </c>
      <c r="D47" s="9">
        <v>874000</v>
      </c>
      <c r="E47" s="9">
        <v>4084533</v>
      </c>
      <c r="F47" s="9">
        <v>445320</v>
      </c>
      <c r="G47" s="9">
        <v>0</v>
      </c>
      <c r="H47" s="9">
        <v>992058</v>
      </c>
      <c r="I47" s="9">
        <v>23203</v>
      </c>
      <c r="J47" s="9">
        <v>135010</v>
      </c>
      <c r="K47" s="9">
        <v>16851</v>
      </c>
      <c r="L47" s="9">
        <v>0</v>
      </c>
      <c r="M47" s="9">
        <v>113076</v>
      </c>
      <c r="N47" s="9">
        <v>22781</v>
      </c>
      <c r="O47" s="9">
        <v>0</v>
      </c>
      <c r="P47" s="10">
        <v>0</v>
      </c>
      <c r="Q47" s="30">
        <f t="shared" si="1"/>
        <v>6238309</v>
      </c>
      <c r="R47" s="6"/>
      <c r="S47" s="6"/>
    </row>
    <row r="48" spans="1:19" ht="12.75">
      <c r="A48" s="120"/>
      <c r="B48" s="16" t="s">
        <v>3</v>
      </c>
      <c r="C48" s="9">
        <f t="shared" si="12"/>
        <v>3026084</v>
      </c>
      <c r="D48" s="9"/>
      <c r="E48" s="8">
        <v>2314437</v>
      </c>
      <c r="F48" s="9">
        <v>120000</v>
      </c>
      <c r="G48" s="9">
        <v>0</v>
      </c>
      <c r="H48" s="9">
        <v>612785</v>
      </c>
      <c r="I48" s="9">
        <v>23203</v>
      </c>
      <c r="J48" s="9">
        <v>92911</v>
      </c>
      <c r="K48" s="9">
        <v>5951</v>
      </c>
      <c r="L48" s="9">
        <v>0</v>
      </c>
      <c r="M48" s="9">
        <v>113076</v>
      </c>
      <c r="N48" s="9">
        <v>22781</v>
      </c>
      <c r="O48" s="9">
        <v>0</v>
      </c>
      <c r="P48" s="10">
        <v>0</v>
      </c>
      <c r="Q48" s="30">
        <f t="shared" si="1"/>
        <v>3161941</v>
      </c>
      <c r="R48" s="6"/>
      <c r="S48" s="6"/>
    </row>
    <row r="49" spans="1:19" ht="12.75">
      <c r="A49" s="120"/>
      <c r="B49" s="16" t="s">
        <v>4</v>
      </c>
      <c r="C49" s="9">
        <f t="shared" si="12"/>
        <v>3076368</v>
      </c>
      <c r="D49" s="9">
        <v>874000</v>
      </c>
      <c r="E49" s="8">
        <v>1770096</v>
      </c>
      <c r="F49" s="9">
        <v>325320</v>
      </c>
      <c r="G49" s="9">
        <v>0</v>
      </c>
      <c r="H49" s="9">
        <v>379273</v>
      </c>
      <c r="I49" s="9">
        <v>0</v>
      </c>
      <c r="J49" s="9">
        <v>42099</v>
      </c>
      <c r="K49" s="9">
        <v>10900</v>
      </c>
      <c r="L49" s="9">
        <v>0</v>
      </c>
      <c r="M49" s="9">
        <v>0</v>
      </c>
      <c r="N49" s="9">
        <v>0</v>
      </c>
      <c r="O49" s="9">
        <v>0</v>
      </c>
      <c r="P49" s="10">
        <v>0</v>
      </c>
      <c r="Q49" s="30">
        <f t="shared" si="1"/>
        <v>3076368</v>
      </c>
      <c r="R49" s="6"/>
      <c r="S49" s="6"/>
    </row>
    <row r="50" spans="1:19" ht="12.75" customHeight="1">
      <c r="A50" s="120" t="s">
        <v>86</v>
      </c>
      <c r="B50" s="16" t="s">
        <v>2</v>
      </c>
      <c r="C50" s="9">
        <f t="shared" si="12"/>
        <v>6333169</v>
      </c>
      <c r="D50" s="8">
        <v>874000</v>
      </c>
      <c r="E50" s="68">
        <v>4269300</v>
      </c>
      <c r="F50" s="68">
        <v>463254</v>
      </c>
      <c r="G50" s="9">
        <v>0</v>
      </c>
      <c r="H50" s="68">
        <v>1038008</v>
      </c>
      <c r="I50" s="68">
        <v>26153</v>
      </c>
      <c r="J50" s="68">
        <v>135010</v>
      </c>
      <c r="K50" s="68">
        <v>16851</v>
      </c>
      <c r="L50" s="9">
        <v>0</v>
      </c>
      <c r="M50" s="68">
        <v>107874</v>
      </c>
      <c r="N50" s="68">
        <v>24081</v>
      </c>
      <c r="O50" s="9">
        <v>0</v>
      </c>
      <c r="P50" s="10">
        <v>0</v>
      </c>
      <c r="Q50" s="30">
        <f t="shared" si="1"/>
        <v>6465124</v>
      </c>
      <c r="R50" s="6"/>
      <c r="S50" s="6"/>
    </row>
    <row r="51" spans="1:19" ht="12.75">
      <c r="A51" s="120"/>
      <c r="B51" s="16" t="s">
        <v>3</v>
      </c>
      <c r="C51" s="9">
        <f t="shared" si="12"/>
        <v>3817313</v>
      </c>
      <c r="D51" s="8"/>
      <c r="E51" s="68">
        <v>3017948</v>
      </c>
      <c r="F51" s="68">
        <v>121573</v>
      </c>
      <c r="G51" s="9">
        <v>0</v>
      </c>
      <c r="H51" s="68">
        <v>677864</v>
      </c>
      <c r="I51" s="68">
        <v>20634</v>
      </c>
      <c r="J51" s="68">
        <v>112359</v>
      </c>
      <c r="K51" s="68">
        <v>9142</v>
      </c>
      <c r="L51" s="9">
        <v>0</v>
      </c>
      <c r="M51" s="68">
        <v>0</v>
      </c>
      <c r="N51" s="68">
        <v>0</v>
      </c>
      <c r="O51" s="9">
        <v>0</v>
      </c>
      <c r="P51" s="10">
        <v>0</v>
      </c>
      <c r="Q51" s="30">
        <f t="shared" si="1"/>
        <v>3817313</v>
      </c>
      <c r="R51" s="6"/>
      <c r="S51" s="6"/>
    </row>
    <row r="52" spans="1:19" ht="13.5" thickBot="1">
      <c r="A52" s="121"/>
      <c r="B52" s="18" t="s">
        <v>4</v>
      </c>
      <c r="C52" s="9">
        <f t="shared" si="12"/>
        <v>2515856</v>
      </c>
      <c r="D52" s="11">
        <v>874000</v>
      </c>
      <c r="E52" s="11">
        <v>1251352</v>
      </c>
      <c r="F52" s="11">
        <v>341681</v>
      </c>
      <c r="G52" s="11">
        <f aca="true" t="shared" si="13" ref="G52:P52">G50-G51</f>
        <v>0</v>
      </c>
      <c r="H52" s="11">
        <v>360144</v>
      </c>
      <c r="I52" s="11">
        <v>5519</v>
      </c>
      <c r="J52" s="11">
        <v>22651</v>
      </c>
      <c r="K52" s="11">
        <v>7709</v>
      </c>
      <c r="L52" s="11">
        <f t="shared" si="13"/>
        <v>0</v>
      </c>
      <c r="M52" s="11">
        <v>107874</v>
      </c>
      <c r="N52" s="11">
        <f t="shared" si="13"/>
        <v>24081</v>
      </c>
      <c r="O52" s="11">
        <f t="shared" si="13"/>
        <v>0</v>
      </c>
      <c r="P52" s="12">
        <f t="shared" si="13"/>
        <v>0</v>
      </c>
      <c r="Q52" s="30">
        <f t="shared" si="1"/>
        <v>2647811</v>
      </c>
      <c r="R52" s="6"/>
      <c r="S52" s="6"/>
    </row>
    <row r="53" spans="1:19" ht="12.75">
      <c r="A53" s="127" t="s">
        <v>88</v>
      </c>
      <c r="B53" s="128"/>
      <c r="C53" s="19" t="s">
        <v>15</v>
      </c>
      <c r="D53" s="19" t="s">
        <v>24</v>
      </c>
      <c r="E53" s="19" t="s">
        <v>25</v>
      </c>
      <c r="F53" s="19" t="s">
        <v>26</v>
      </c>
      <c r="G53" s="19" t="s">
        <v>27</v>
      </c>
      <c r="H53" s="19" t="s">
        <v>28</v>
      </c>
      <c r="I53" s="19" t="s">
        <v>29</v>
      </c>
      <c r="J53" s="19" t="s">
        <v>30</v>
      </c>
      <c r="K53" s="19" t="s">
        <v>31</v>
      </c>
      <c r="L53" s="19" t="s">
        <v>32</v>
      </c>
      <c r="M53" s="19" t="s">
        <v>16</v>
      </c>
      <c r="N53" s="19" t="s">
        <v>22</v>
      </c>
      <c r="O53" s="19" t="s">
        <v>23</v>
      </c>
      <c r="P53" s="20" t="s">
        <v>33</v>
      </c>
      <c r="Q53" s="30"/>
      <c r="R53" s="6"/>
      <c r="S53" s="6"/>
    </row>
    <row r="54" spans="1:19" s="31" customFormat="1" ht="12.75" customHeight="1">
      <c r="A54" s="129" t="s">
        <v>87</v>
      </c>
      <c r="B54" s="16" t="s">
        <v>2</v>
      </c>
      <c r="C54" s="9">
        <f aca="true" t="shared" si="14" ref="C54:C66">D54+E54+H54+J54+K54+L54</f>
        <v>1408751.94</v>
      </c>
      <c r="D54" s="9">
        <v>0</v>
      </c>
      <c r="E54" s="9">
        <v>583725.51</v>
      </c>
      <c r="F54" s="9">
        <v>0</v>
      </c>
      <c r="G54" s="9">
        <v>0</v>
      </c>
      <c r="H54" s="9">
        <v>141059.52</v>
      </c>
      <c r="I54" s="9">
        <v>0</v>
      </c>
      <c r="J54" s="9">
        <v>617656.91</v>
      </c>
      <c r="K54" s="9">
        <v>66310</v>
      </c>
      <c r="L54" s="9">
        <v>0</v>
      </c>
      <c r="M54" s="9">
        <v>266592.87</v>
      </c>
      <c r="N54" s="9">
        <v>0</v>
      </c>
      <c r="O54" s="9">
        <v>0</v>
      </c>
      <c r="P54" s="10">
        <v>0</v>
      </c>
      <c r="Q54" s="30">
        <f t="shared" si="1"/>
        <v>1675344.81</v>
      </c>
      <c r="R54" s="30"/>
      <c r="S54" s="30"/>
    </row>
    <row r="55" spans="1:19" s="31" customFormat="1" ht="12.75">
      <c r="A55" s="120"/>
      <c r="B55" s="16" t="s">
        <v>3</v>
      </c>
      <c r="C55" s="9">
        <f t="shared" si="14"/>
        <v>657717.13</v>
      </c>
      <c r="D55" s="9"/>
      <c r="E55" s="8">
        <v>102693.58</v>
      </c>
      <c r="F55" s="9">
        <v>0</v>
      </c>
      <c r="G55" s="9">
        <v>0</v>
      </c>
      <c r="H55" s="9">
        <v>45704.41</v>
      </c>
      <c r="I55" s="9">
        <v>0</v>
      </c>
      <c r="J55" s="9">
        <v>446051.14</v>
      </c>
      <c r="K55" s="9">
        <v>63268</v>
      </c>
      <c r="L55" s="9">
        <v>0</v>
      </c>
      <c r="M55" s="9">
        <v>266592.87</v>
      </c>
      <c r="N55" s="9">
        <v>0</v>
      </c>
      <c r="O55" s="9">
        <v>0</v>
      </c>
      <c r="P55" s="10">
        <v>0</v>
      </c>
      <c r="Q55" s="30">
        <f t="shared" si="1"/>
        <v>924310</v>
      </c>
      <c r="R55" s="30"/>
      <c r="S55" s="30"/>
    </row>
    <row r="56" spans="1:21" s="31" customFormat="1" ht="12.75">
      <c r="A56" s="120"/>
      <c r="B56" s="16" t="s">
        <v>4</v>
      </c>
      <c r="C56" s="9">
        <f t="shared" si="14"/>
        <v>751034.81</v>
      </c>
      <c r="D56" s="9">
        <v>0</v>
      </c>
      <c r="E56" s="8">
        <v>481031.93</v>
      </c>
      <c r="F56" s="9">
        <v>0</v>
      </c>
      <c r="G56" s="9">
        <v>0</v>
      </c>
      <c r="H56" s="9">
        <v>95355.11</v>
      </c>
      <c r="I56" s="9">
        <v>0</v>
      </c>
      <c r="J56" s="9">
        <v>171605.77</v>
      </c>
      <c r="K56" s="9">
        <v>3042</v>
      </c>
      <c r="L56" s="9">
        <v>0</v>
      </c>
      <c r="M56" s="9">
        <v>0</v>
      </c>
      <c r="N56" s="9">
        <v>0</v>
      </c>
      <c r="O56" s="9">
        <v>0</v>
      </c>
      <c r="P56" s="10">
        <v>0</v>
      </c>
      <c r="Q56" s="30">
        <f t="shared" si="1"/>
        <v>751034.81</v>
      </c>
      <c r="R56" s="30"/>
      <c r="S56" s="30"/>
      <c r="U56" s="31">
        <v>143815</v>
      </c>
    </row>
    <row r="57" spans="1:21" s="31" customFormat="1" ht="12.75" customHeight="1">
      <c r="A57" s="120" t="s">
        <v>86</v>
      </c>
      <c r="B57" s="16" t="s">
        <v>2</v>
      </c>
      <c r="C57" s="9">
        <f t="shared" si="14"/>
        <v>1563874.62</v>
      </c>
      <c r="D57" s="8">
        <v>0</v>
      </c>
      <c r="E57" s="68">
        <v>583725.51</v>
      </c>
      <c r="F57" s="9">
        <v>0</v>
      </c>
      <c r="G57" s="9">
        <v>0</v>
      </c>
      <c r="H57" s="68">
        <v>141059.52</v>
      </c>
      <c r="I57" s="9">
        <v>0</v>
      </c>
      <c r="J57" s="68">
        <v>768071.59</v>
      </c>
      <c r="K57" s="68">
        <v>71018</v>
      </c>
      <c r="L57" s="9">
        <v>0</v>
      </c>
      <c r="M57" s="68">
        <v>300465.44</v>
      </c>
      <c r="N57" s="9">
        <v>0</v>
      </c>
      <c r="O57" s="9">
        <v>0</v>
      </c>
      <c r="P57" s="10">
        <v>0</v>
      </c>
      <c r="Q57" s="30">
        <f t="shared" si="1"/>
        <v>1864340.06</v>
      </c>
      <c r="R57" s="30"/>
      <c r="S57" s="30"/>
      <c r="U57" s="31">
        <v>89011</v>
      </c>
    </row>
    <row r="58" spans="1:21" s="31" customFormat="1" ht="12.75">
      <c r="A58" s="120"/>
      <c r="B58" s="16" t="s">
        <v>3</v>
      </c>
      <c r="C58" s="9">
        <f t="shared" si="14"/>
        <v>738457.96</v>
      </c>
      <c r="D58" s="8"/>
      <c r="E58" s="68">
        <v>118357.06</v>
      </c>
      <c r="F58" s="9">
        <v>0</v>
      </c>
      <c r="G58" s="9">
        <v>0</v>
      </c>
      <c r="H58" s="68">
        <v>59489.77</v>
      </c>
      <c r="I58" s="9">
        <v>0</v>
      </c>
      <c r="J58" s="68">
        <v>495782.19</v>
      </c>
      <c r="K58" s="68">
        <v>64828.94</v>
      </c>
      <c r="L58" s="9"/>
      <c r="M58" s="68">
        <v>300465.44</v>
      </c>
      <c r="N58" s="9">
        <v>0</v>
      </c>
      <c r="O58" s="9">
        <v>0</v>
      </c>
      <c r="P58" s="10">
        <v>0</v>
      </c>
      <c r="Q58" s="30">
        <f t="shared" si="1"/>
        <v>1038923.3999999999</v>
      </c>
      <c r="R58" s="30"/>
      <c r="S58" s="30"/>
      <c r="U58" s="31">
        <f>U56-U57</f>
        <v>54804</v>
      </c>
    </row>
    <row r="59" spans="1:19" s="31" customFormat="1" ht="13.5" thickBot="1">
      <c r="A59" s="121"/>
      <c r="B59" s="18" t="s">
        <v>4</v>
      </c>
      <c r="C59" s="9">
        <f t="shared" si="14"/>
        <v>825416.66</v>
      </c>
      <c r="D59" s="11">
        <v>0</v>
      </c>
      <c r="E59" s="11">
        <v>465368.45</v>
      </c>
      <c r="F59" s="11">
        <v>0</v>
      </c>
      <c r="G59" s="11">
        <f aca="true" t="shared" si="15" ref="G59:P59">G57-G58</f>
        <v>0</v>
      </c>
      <c r="H59" s="11">
        <v>81569.75</v>
      </c>
      <c r="I59" s="11">
        <f t="shared" si="15"/>
        <v>0</v>
      </c>
      <c r="J59" s="11">
        <v>272289.4</v>
      </c>
      <c r="K59" s="11">
        <v>6189.06</v>
      </c>
      <c r="L59" s="11">
        <f t="shared" si="15"/>
        <v>0</v>
      </c>
      <c r="M59" s="11">
        <v>0</v>
      </c>
      <c r="N59" s="11">
        <f t="shared" si="15"/>
        <v>0</v>
      </c>
      <c r="O59" s="11">
        <f t="shared" si="15"/>
        <v>0</v>
      </c>
      <c r="P59" s="12">
        <f t="shared" si="15"/>
        <v>0</v>
      </c>
      <c r="Q59" s="30">
        <f t="shared" si="1"/>
        <v>825416.66</v>
      </c>
      <c r="R59" s="30"/>
      <c r="S59" s="30"/>
    </row>
    <row r="60" spans="1:19" ht="12.75">
      <c r="A60" s="127" t="s">
        <v>39</v>
      </c>
      <c r="B60" s="128"/>
      <c r="C60" s="19" t="s">
        <v>15</v>
      </c>
      <c r="D60" s="19" t="s">
        <v>24</v>
      </c>
      <c r="E60" s="19" t="s">
        <v>25</v>
      </c>
      <c r="F60" s="19" t="s">
        <v>26</v>
      </c>
      <c r="G60" s="19" t="s">
        <v>27</v>
      </c>
      <c r="H60" s="19" t="s">
        <v>28</v>
      </c>
      <c r="I60" s="19" t="s">
        <v>29</v>
      </c>
      <c r="J60" s="19" t="s">
        <v>30</v>
      </c>
      <c r="K60" s="19" t="s">
        <v>31</v>
      </c>
      <c r="L60" s="19" t="s">
        <v>32</v>
      </c>
      <c r="M60" s="19" t="s">
        <v>16</v>
      </c>
      <c r="N60" s="19" t="s">
        <v>22</v>
      </c>
      <c r="O60" s="19" t="s">
        <v>23</v>
      </c>
      <c r="P60" s="20" t="s">
        <v>33</v>
      </c>
      <c r="Q60" s="30"/>
      <c r="R60" s="6"/>
      <c r="S60" s="6"/>
    </row>
    <row r="61" spans="1:19" s="31" customFormat="1" ht="12.75" customHeight="1">
      <c r="A61" s="129" t="s">
        <v>87</v>
      </c>
      <c r="B61" s="16" t="s">
        <v>2</v>
      </c>
      <c r="C61" s="9">
        <f t="shared" si="14"/>
        <v>19984616</v>
      </c>
      <c r="D61" s="9"/>
      <c r="E61" s="9">
        <v>908046</v>
      </c>
      <c r="F61" s="9">
        <v>0</v>
      </c>
      <c r="G61" s="9">
        <v>0</v>
      </c>
      <c r="H61" s="9">
        <v>931223</v>
      </c>
      <c r="I61" s="9">
        <v>115606</v>
      </c>
      <c r="J61" s="9">
        <v>17800505</v>
      </c>
      <c r="K61" s="9">
        <v>344842</v>
      </c>
      <c r="L61" s="9">
        <v>0</v>
      </c>
      <c r="M61" s="9">
        <v>139144</v>
      </c>
      <c r="N61" s="9">
        <v>6580</v>
      </c>
      <c r="O61" s="9">
        <v>10</v>
      </c>
      <c r="P61" s="10">
        <v>10</v>
      </c>
      <c r="Q61" s="30">
        <f t="shared" si="1"/>
        <v>20130350</v>
      </c>
      <c r="R61" s="30"/>
      <c r="S61" s="30"/>
    </row>
    <row r="62" spans="1:19" s="31" customFormat="1" ht="12.75">
      <c r="A62" s="120"/>
      <c r="B62" s="16" t="s">
        <v>3</v>
      </c>
      <c r="C62" s="9">
        <f t="shared" si="14"/>
        <v>16103336</v>
      </c>
      <c r="D62" s="9"/>
      <c r="E62" s="8">
        <v>648664</v>
      </c>
      <c r="F62" s="9">
        <v>0</v>
      </c>
      <c r="G62" s="9">
        <v>0</v>
      </c>
      <c r="H62" s="9">
        <v>720652</v>
      </c>
      <c r="I62" s="9">
        <v>48973</v>
      </c>
      <c r="J62" s="9">
        <v>14511059</v>
      </c>
      <c r="K62" s="9">
        <v>222961</v>
      </c>
      <c r="L62" s="9">
        <v>0</v>
      </c>
      <c r="M62" s="9">
        <v>139144</v>
      </c>
      <c r="N62" s="9">
        <v>6580</v>
      </c>
      <c r="O62" s="9">
        <v>0</v>
      </c>
      <c r="P62" s="10">
        <v>0</v>
      </c>
      <c r="Q62" s="30">
        <f t="shared" si="1"/>
        <v>16249060</v>
      </c>
      <c r="R62" s="30"/>
      <c r="S62" s="30"/>
    </row>
    <row r="63" spans="1:19" s="31" customFormat="1" ht="12.75">
      <c r="A63" s="120"/>
      <c r="B63" s="16" t="s">
        <v>4</v>
      </c>
      <c r="C63" s="9">
        <f t="shared" si="14"/>
        <v>3881280</v>
      </c>
      <c r="D63" s="9"/>
      <c r="E63" s="8">
        <v>259382</v>
      </c>
      <c r="F63" s="9">
        <v>0</v>
      </c>
      <c r="G63" s="9">
        <v>0</v>
      </c>
      <c r="H63" s="9">
        <v>210571</v>
      </c>
      <c r="I63" s="9">
        <v>66633</v>
      </c>
      <c r="J63" s="9">
        <v>3289446</v>
      </c>
      <c r="K63" s="9">
        <v>121881</v>
      </c>
      <c r="L63" s="9">
        <v>0</v>
      </c>
      <c r="M63" s="9">
        <f>M61-M62</f>
        <v>0</v>
      </c>
      <c r="N63" s="9">
        <f>N61-N62</f>
        <v>0</v>
      </c>
      <c r="O63" s="9">
        <f>O61-O62</f>
        <v>10</v>
      </c>
      <c r="P63" s="10">
        <f>P61-P62</f>
        <v>10</v>
      </c>
      <c r="Q63" s="30">
        <f t="shared" si="1"/>
        <v>3881290</v>
      </c>
      <c r="R63" s="30"/>
      <c r="S63" s="30"/>
    </row>
    <row r="64" spans="1:19" s="31" customFormat="1" ht="12.75" customHeight="1">
      <c r="A64" s="120" t="s">
        <v>86</v>
      </c>
      <c r="B64" s="16" t="s">
        <v>2</v>
      </c>
      <c r="C64" s="9">
        <f t="shared" si="14"/>
        <v>21112189</v>
      </c>
      <c r="D64" s="69"/>
      <c r="E64" s="68">
        <v>908046</v>
      </c>
      <c r="F64" s="70">
        <v>0</v>
      </c>
      <c r="G64" s="70">
        <v>0</v>
      </c>
      <c r="H64" s="68">
        <v>1011862</v>
      </c>
      <c r="I64" s="68">
        <v>165249</v>
      </c>
      <c r="J64" s="68">
        <v>18834848</v>
      </c>
      <c r="K64" s="68">
        <v>357433</v>
      </c>
      <c r="L64" s="68">
        <v>0</v>
      </c>
      <c r="M64" s="68">
        <v>137304</v>
      </c>
      <c r="N64" s="68">
        <v>6580</v>
      </c>
      <c r="O64" s="68">
        <v>0</v>
      </c>
      <c r="P64" s="71">
        <v>10</v>
      </c>
      <c r="Q64" s="30">
        <f t="shared" si="1"/>
        <v>21256073</v>
      </c>
      <c r="R64" s="30"/>
      <c r="S64" s="30"/>
    </row>
    <row r="65" spans="1:19" s="31" customFormat="1" ht="12.75">
      <c r="A65" s="120"/>
      <c r="B65" s="16" t="s">
        <v>3</v>
      </c>
      <c r="C65" s="9">
        <f t="shared" si="14"/>
        <v>17185954</v>
      </c>
      <c r="D65" s="8"/>
      <c r="E65" s="68">
        <v>667466</v>
      </c>
      <c r="F65" s="9">
        <v>0</v>
      </c>
      <c r="G65" s="9">
        <v>0</v>
      </c>
      <c r="H65" s="68">
        <v>801698</v>
      </c>
      <c r="I65" s="68">
        <v>84155</v>
      </c>
      <c r="J65" s="68">
        <v>15465766</v>
      </c>
      <c r="K65" s="68">
        <v>251024</v>
      </c>
      <c r="L65" s="68"/>
      <c r="M65" s="68">
        <v>137304</v>
      </c>
      <c r="N65" s="68">
        <v>6580</v>
      </c>
      <c r="O65" s="68"/>
      <c r="P65" s="71"/>
      <c r="Q65" s="30">
        <f t="shared" si="1"/>
        <v>17329838</v>
      </c>
      <c r="R65" s="30"/>
      <c r="S65" s="30"/>
    </row>
    <row r="66" spans="1:19" s="31" customFormat="1" ht="13.5" thickBot="1">
      <c r="A66" s="121"/>
      <c r="B66" s="18" t="s">
        <v>4</v>
      </c>
      <c r="C66" s="9">
        <f t="shared" si="14"/>
        <v>3926235</v>
      </c>
      <c r="D66" s="11">
        <f>D64-D65</f>
        <v>0</v>
      </c>
      <c r="E66" s="11">
        <v>240580</v>
      </c>
      <c r="F66" s="11">
        <f>F64-F65</f>
        <v>0</v>
      </c>
      <c r="G66" s="11">
        <f>G64-G65</f>
        <v>0</v>
      </c>
      <c r="H66" s="11">
        <v>210164</v>
      </c>
      <c r="I66" s="11">
        <v>81094</v>
      </c>
      <c r="J66" s="11">
        <v>3369082</v>
      </c>
      <c r="K66" s="11">
        <v>106409</v>
      </c>
      <c r="L66" s="11">
        <f>L64-L65</f>
        <v>0</v>
      </c>
      <c r="M66" s="11">
        <v>0</v>
      </c>
      <c r="N66" s="11">
        <v>0</v>
      </c>
      <c r="O66" s="11">
        <f>O64-O65</f>
        <v>0</v>
      </c>
      <c r="P66" s="12">
        <v>0</v>
      </c>
      <c r="Q66" s="30">
        <f t="shared" si="1"/>
        <v>3926235</v>
      </c>
      <c r="R66" s="30"/>
      <c r="S66" s="30"/>
    </row>
    <row r="67" spans="1:19" ht="12.75">
      <c r="A67" s="127" t="s">
        <v>40</v>
      </c>
      <c r="B67" s="128"/>
      <c r="C67" s="19" t="s">
        <v>15</v>
      </c>
      <c r="D67" s="19" t="s">
        <v>24</v>
      </c>
      <c r="E67" s="19" t="s">
        <v>25</v>
      </c>
      <c r="F67" s="19" t="s">
        <v>26</v>
      </c>
      <c r="G67" s="19" t="s">
        <v>27</v>
      </c>
      <c r="H67" s="19" t="s">
        <v>28</v>
      </c>
      <c r="I67" s="19" t="s">
        <v>29</v>
      </c>
      <c r="J67" s="19" t="s">
        <v>30</v>
      </c>
      <c r="K67" s="19" t="s">
        <v>31</v>
      </c>
      <c r="L67" s="19" t="s">
        <v>32</v>
      </c>
      <c r="M67" s="19" t="s">
        <v>16</v>
      </c>
      <c r="N67" s="19" t="s">
        <v>22</v>
      </c>
      <c r="O67" s="19" t="s">
        <v>23</v>
      </c>
      <c r="P67" s="20" t="s">
        <v>33</v>
      </c>
      <c r="Q67" s="30"/>
      <c r="R67" s="6"/>
      <c r="S67" s="6"/>
    </row>
    <row r="68" spans="1:19" s="31" customFormat="1" ht="12.75" customHeight="1">
      <c r="A68" s="129" t="s">
        <v>87</v>
      </c>
      <c r="B68" s="16" t="s">
        <v>2</v>
      </c>
      <c r="C68" s="9">
        <f aca="true" t="shared" si="16" ref="C68:C73">D68+E68+H68+J68+K68+L68</f>
        <v>360679</v>
      </c>
      <c r="D68" s="9"/>
      <c r="E68" s="9">
        <v>46822</v>
      </c>
      <c r="F68" s="9">
        <v>0</v>
      </c>
      <c r="G68" s="9">
        <v>0</v>
      </c>
      <c r="H68" s="9">
        <v>226112</v>
      </c>
      <c r="I68" s="9">
        <v>206106</v>
      </c>
      <c r="J68" s="9">
        <v>0</v>
      </c>
      <c r="K68" s="9">
        <v>87745</v>
      </c>
      <c r="L68" s="9">
        <v>0</v>
      </c>
      <c r="M68" s="9">
        <v>255557</v>
      </c>
      <c r="N68" s="9">
        <v>108169</v>
      </c>
      <c r="O68" s="9">
        <v>0</v>
      </c>
      <c r="P68" s="10">
        <v>0</v>
      </c>
      <c r="Q68" s="30">
        <f t="shared" si="1"/>
        <v>724405</v>
      </c>
      <c r="R68" s="30"/>
      <c r="S68" s="30"/>
    </row>
    <row r="69" spans="1:19" s="31" customFormat="1" ht="12.75">
      <c r="A69" s="120"/>
      <c r="B69" s="16" t="s">
        <v>3</v>
      </c>
      <c r="C69" s="9">
        <f t="shared" si="16"/>
        <v>210365</v>
      </c>
      <c r="D69" s="9"/>
      <c r="E69" s="8">
        <v>20224</v>
      </c>
      <c r="F69" s="9">
        <v>0</v>
      </c>
      <c r="G69" s="9">
        <v>0</v>
      </c>
      <c r="H69" s="9">
        <v>148624</v>
      </c>
      <c r="I69" s="9">
        <v>140685</v>
      </c>
      <c r="J69" s="9">
        <v>0</v>
      </c>
      <c r="K69" s="9">
        <v>41517</v>
      </c>
      <c r="L69" s="9">
        <v>0</v>
      </c>
      <c r="M69" s="9">
        <v>255557</v>
      </c>
      <c r="N69" s="9">
        <v>46108</v>
      </c>
      <c r="O69" s="9">
        <v>0</v>
      </c>
      <c r="P69" s="10">
        <v>0</v>
      </c>
      <c r="Q69" s="30">
        <f t="shared" si="1"/>
        <v>512030</v>
      </c>
      <c r="R69" s="30"/>
      <c r="S69" s="30"/>
    </row>
    <row r="70" spans="1:19" s="31" customFormat="1" ht="12.75">
      <c r="A70" s="120"/>
      <c r="B70" s="16" t="s">
        <v>4</v>
      </c>
      <c r="C70" s="9">
        <f t="shared" si="16"/>
        <v>150314</v>
      </c>
      <c r="D70" s="9"/>
      <c r="E70" s="8">
        <v>26598</v>
      </c>
      <c r="F70" s="9">
        <v>0</v>
      </c>
      <c r="G70" s="9">
        <v>0</v>
      </c>
      <c r="H70" s="9">
        <v>77488</v>
      </c>
      <c r="I70" s="9">
        <v>65421</v>
      </c>
      <c r="J70" s="9">
        <v>0</v>
      </c>
      <c r="K70" s="9">
        <v>46228</v>
      </c>
      <c r="L70" s="9">
        <v>0</v>
      </c>
      <c r="M70" s="9">
        <v>0</v>
      </c>
      <c r="N70" s="9">
        <v>62061</v>
      </c>
      <c r="O70" s="9">
        <v>0</v>
      </c>
      <c r="P70" s="10">
        <v>0</v>
      </c>
      <c r="Q70" s="30">
        <f aca="true" t="shared" si="17" ref="Q70:Q87">O70+N70+M70+C70</f>
        <v>212375</v>
      </c>
      <c r="R70" s="30"/>
      <c r="S70" s="30"/>
    </row>
    <row r="71" spans="1:19" s="31" customFormat="1" ht="12.75" customHeight="1">
      <c r="A71" s="120" t="s">
        <v>86</v>
      </c>
      <c r="B71" s="16" t="s">
        <v>2</v>
      </c>
      <c r="C71" s="9">
        <f t="shared" si="16"/>
        <v>372290</v>
      </c>
      <c r="D71" s="8"/>
      <c r="E71" s="68">
        <v>46822</v>
      </c>
      <c r="F71" s="9">
        <v>0</v>
      </c>
      <c r="G71" s="9">
        <v>0</v>
      </c>
      <c r="H71" s="68">
        <v>237723</v>
      </c>
      <c r="I71" s="68">
        <v>217717</v>
      </c>
      <c r="J71" s="9">
        <v>0</v>
      </c>
      <c r="K71" s="68">
        <v>87745</v>
      </c>
      <c r="L71" s="9">
        <v>0</v>
      </c>
      <c r="M71" s="68">
        <v>268840</v>
      </c>
      <c r="N71" s="68">
        <v>109681</v>
      </c>
      <c r="O71" s="9">
        <v>0</v>
      </c>
      <c r="P71" s="10">
        <v>0</v>
      </c>
      <c r="Q71" s="30">
        <f t="shared" si="17"/>
        <v>750811</v>
      </c>
      <c r="R71" s="30"/>
      <c r="S71" s="30"/>
    </row>
    <row r="72" spans="1:19" s="31" customFormat="1" ht="12.75">
      <c r="A72" s="120"/>
      <c r="B72" s="16" t="s">
        <v>3</v>
      </c>
      <c r="C72" s="9">
        <f t="shared" si="16"/>
        <v>246365</v>
      </c>
      <c r="D72" s="8"/>
      <c r="E72" s="68">
        <v>21394</v>
      </c>
      <c r="F72" s="9">
        <v>0</v>
      </c>
      <c r="G72" s="9">
        <v>0</v>
      </c>
      <c r="H72" s="68">
        <v>175313</v>
      </c>
      <c r="I72" s="68">
        <v>165559</v>
      </c>
      <c r="J72" s="9">
        <v>0</v>
      </c>
      <c r="K72" s="68">
        <v>49658</v>
      </c>
      <c r="L72" s="9">
        <v>0</v>
      </c>
      <c r="M72" s="68">
        <v>268840</v>
      </c>
      <c r="N72" s="68">
        <v>62346</v>
      </c>
      <c r="O72" s="9">
        <v>0</v>
      </c>
      <c r="P72" s="10">
        <v>0</v>
      </c>
      <c r="Q72" s="30">
        <f t="shared" si="17"/>
        <v>577551</v>
      </c>
      <c r="R72" s="30"/>
      <c r="S72" s="30"/>
    </row>
    <row r="73" spans="1:19" s="31" customFormat="1" ht="13.5" thickBot="1">
      <c r="A73" s="121"/>
      <c r="B73" s="18" t="s">
        <v>4</v>
      </c>
      <c r="C73" s="9">
        <f t="shared" si="16"/>
        <v>125925</v>
      </c>
      <c r="D73" s="11">
        <f aca="true" t="shared" si="18" ref="D73:P73">D71-D72</f>
        <v>0</v>
      </c>
      <c r="E73" s="11">
        <v>25428</v>
      </c>
      <c r="F73" s="11">
        <f t="shared" si="18"/>
        <v>0</v>
      </c>
      <c r="G73" s="11">
        <f t="shared" si="18"/>
        <v>0</v>
      </c>
      <c r="H73" s="11">
        <v>62410</v>
      </c>
      <c r="I73" s="11">
        <v>52158</v>
      </c>
      <c r="J73" s="11">
        <f t="shared" si="18"/>
        <v>0</v>
      </c>
      <c r="K73" s="11">
        <v>38087</v>
      </c>
      <c r="L73" s="11">
        <f t="shared" si="18"/>
        <v>0</v>
      </c>
      <c r="M73" s="11">
        <f t="shared" si="18"/>
        <v>0</v>
      </c>
      <c r="N73" s="11">
        <v>47335</v>
      </c>
      <c r="O73" s="11">
        <f t="shared" si="18"/>
        <v>0</v>
      </c>
      <c r="P73" s="12">
        <f t="shared" si="18"/>
        <v>0</v>
      </c>
      <c r="Q73" s="30">
        <f t="shared" si="17"/>
        <v>173260</v>
      </c>
      <c r="R73" s="30"/>
      <c r="S73" s="30"/>
    </row>
    <row r="74" spans="1:19" ht="12.75">
      <c r="A74" s="130" t="s">
        <v>41</v>
      </c>
      <c r="B74" s="131"/>
      <c r="C74" s="63" t="s">
        <v>15</v>
      </c>
      <c r="D74" s="63" t="s">
        <v>24</v>
      </c>
      <c r="E74" s="63" t="s">
        <v>25</v>
      </c>
      <c r="F74" s="63" t="s">
        <v>26</v>
      </c>
      <c r="G74" s="63" t="s">
        <v>27</v>
      </c>
      <c r="H74" s="63" t="s">
        <v>28</v>
      </c>
      <c r="I74" s="63" t="s">
        <v>29</v>
      </c>
      <c r="J74" s="63" t="s">
        <v>30</v>
      </c>
      <c r="K74" s="63" t="s">
        <v>31</v>
      </c>
      <c r="L74" s="63" t="s">
        <v>32</v>
      </c>
      <c r="M74" s="63" t="s">
        <v>16</v>
      </c>
      <c r="N74" s="63" t="s">
        <v>22</v>
      </c>
      <c r="O74" s="63" t="s">
        <v>23</v>
      </c>
      <c r="P74" s="64" t="s">
        <v>33</v>
      </c>
      <c r="Q74" s="30"/>
      <c r="R74" s="6"/>
      <c r="S74" s="6"/>
    </row>
    <row r="75" spans="1:19" s="31" customFormat="1" ht="12.75" customHeight="1">
      <c r="A75" s="122" t="s">
        <v>87</v>
      </c>
      <c r="B75" s="54" t="s">
        <v>2</v>
      </c>
      <c r="C75" s="55">
        <f aca="true" t="shared" si="19" ref="C75:C80">D75+E75+H75+J75+K75+L75</f>
        <v>99987099</v>
      </c>
      <c r="D75" s="55"/>
      <c r="E75" s="55">
        <v>99205009</v>
      </c>
      <c r="F75" s="55">
        <v>0</v>
      </c>
      <c r="G75" s="55">
        <v>0</v>
      </c>
      <c r="H75" s="55">
        <v>556755</v>
      </c>
      <c r="I75" s="55">
        <v>350055</v>
      </c>
      <c r="J75" s="55">
        <v>100988</v>
      </c>
      <c r="K75" s="55">
        <v>86657</v>
      </c>
      <c r="L75" s="55">
        <v>37690</v>
      </c>
      <c r="M75" s="55">
        <v>740998</v>
      </c>
      <c r="N75" s="55">
        <v>170558</v>
      </c>
      <c r="O75" s="55">
        <v>0</v>
      </c>
      <c r="P75" s="66">
        <v>0</v>
      </c>
      <c r="Q75" s="72">
        <f t="shared" si="17"/>
        <v>100898655</v>
      </c>
      <c r="R75" s="30"/>
      <c r="S75" s="30"/>
    </row>
    <row r="76" spans="1:19" s="31" customFormat="1" ht="12.75">
      <c r="A76" s="123"/>
      <c r="B76" s="54" t="s">
        <v>3</v>
      </c>
      <c r="C76" s="55">
        <f t="shared" si="19"/>
        <v>57153583</v>
      </c>
      <c r="D76" s="55"/>
      <c r="E76" s="57">
        <v>56485103</v>
      </c>
      <c r="F76" s="55">
        <v>0</v>
      </c>
      <c r="G76" s="55">
        <v>0</v>
      </c>
      <c r="H76" s="55">
        <v>505923</v>
      </c>
      <c r="I76" s="55">
        <v>313269</v>
      </c>
      <c r="J76" s="55">
        <v>97294</v>
      </c>
      <c r="K76" s="55">
        <v>65263</v>
      </c>
      <c r="L76" s="55">
        <v>0</v>
      </c>
      <c r="M76" s="55">
        <v>740998</v>
      </c>
      <c r="N76" s="55">
        <v>147186</v>
      </c>
      <c r="O76" s="55">
        <v>0</v>
      </c>
      <c r="P76" s="66">
        <v>0</v>
      </c>
      <c r="Q76" s="30">
        <f t="shared" si="17"/>
        <v>58041767</v>
      </c>
      <c r="R76" s="30"/>
      <c r="S76" s="30"/>
    </row>
    <row r="77" spans="1:19" s="31" customFormat="1" ht="12.75">
      <c r="A77" s="123"/>
      <c r="B77" s="54" t="s">
        <v>4</v>
      </c>
      <c r="C77" s="55">
        <f t="shared" si="19"/>
        <v>42833516</v>
      </c>
      <c r="D77" s="55"/>
      <c r="E77" s="57">
        <v>42719906</v>
      </c>
      <c r="F77" s="55">
        <v>0</v>
      </c>
      <c r="G77" s="55">
        <v>0</v>
      </c>
      <c r="H77" s="55">
        <v>50832</v>
      </c>
      <c r="I77" s="55">
        <v>36786</v>
      </c>
      <c r="J77" s="55">
        <v>3694</v>
      </c>
      <c r="K77" s="55">
        <v>21394</v>
      </c>
      <c r="L77" s="55">
        <v>37690</v>
      </c>
      <c r="M77" s="55">
        <v>0</v>
      </c>
      <c r="N77" s="55">
        <v>23372</v>
      </c>
      <c r="O77" s="55">
        <v>0</v>
      </c>
      <c r="P77" s="66">
        <v>0</v>
      </c>
      <c r="Q77" s="72">
        <f t="shared" si="17"/>
        <v>42856888</v>
      </c>
      <c r="R77" s="30"/>
      <c r="S77" s="30"/>
    </row>
    <row r="78" spans="1:19" s="31" customFormat="1" ht="12.75" customHeight="1">
      <c r="A78" s="123" t="s">
        <v>86</v>
      </c>
      <c r="B78" s="54" t="s">
        <v>2</v>
      </c>
      <c r="C78" s="55">
        <f t="shared" si="19"/>
        <v>102363831</v>
      </c>
      <c r="D78" s="57"/>
      <c r="E78" s="56">
        <v>101613856</v>
      </c>
      <c r="F78" s="55">
        <v>0</v>
      </c>
      <c r="G78" s="55">
        <v>0</v>
      </c>
      <c r="H78" s="56">
        <v>556755</v>
      </c>
      <c r="I78" s="56">
        <v>346657</v>
      </c>
      <c r="J78" s="56">
        <v>100988</v>
      </c>
      <c r="K78" s="56">
        <v>86657</v>
      </c>
      <c r="L78" s="56">
        <v>5575</v>
      </c>
      <c r="M78" s="56">
        <v>732488</v>
      </c>
      <c r="N78" s="56">
        <v>0</v>
      </c>
      <c r="O78" s="55">
        <v>0</v>
      </c>
      <c r="P78" s="66">
        <v>0</v>
      </c>
      <c r="Q78" s="30">
        <f t="shared" si="17"/>
        <v>103096319</v>
      </c>
      <c r="R78" s="30"/>
      <c r="S78" s="30"/>
    </row>
    <row r="79" spans="1:19" s="31" customFormat="1" ht="12.75">
      <c r="A79" s="123"/>
      <c r="B79" s="54" t="s">
        <v>3</v>
      </c>
      <c r="C79" s="55">
        <f t="shared" si="19"/>
        <v>57909967</v>
      </c>
      <c r="D79" s="57"/>
      <c r="E79" s="56">
        <v>57200923</v>
      </c>
      <c r="F79" s="55">
        <v>0</v>
      </c>
      <c r="G79" s="55">
        <v>0</v>
      </c>
      <c r="H79" s="56">
        <v>534638</v>
      </c>
      <c r="I79" s="56">
        <v>334398</v>
      </c>
      <c r="J79" s="56">
        <v>100988</v>
      </c>
      <c r="K79" s="56">
        <v>73418</v>
      </c>
      <c r="L79" s="56"/>
      <c r="M79" s="56">
        <v>0</v>
      </c>
      <c r="N79" s="56">
        <v>732488</v>
      </c>
      <c r="O79" s="55">
        <v>0</v>
      </c>
      <c r="P79" s="66">
        <v>0</v>
      </c>
      <c r="Q79" s="30">
        <f t="shared" si="17"/>
        <v>58642455</v>
      </c>
      <c r="R79" s="30"/>
      <c r="S79" s="30"/>
    </row>
    <row r="80" spans="1:19" s="31" customFormat="1" ht="13.5" thickBot="1">
      <c r="A80" s="124"/>
      <c r="B80" s="60" t="s">
        <v>4</v>
      </c>
      <c r="C80" s="55">
        <f t="shared" si="19"/>
        <v>44453864</v>
      </c>
      <c r="D80" s="61">
        <f>D78-D79</f>
        <v>0</v>
      </c>
      <c r="E80" s="61">
        <v>44412933</v>
      </c>
      <c r="F80" s="61">
        <f>F78-F79</f>
        <v>0</v>
      </c>
      <c r="G80" s="61">
        <f>G78-G79</f>
        <v>0</v>
      </c>
      <c r="H80" s="61">
        <v>22117</v>
      </c>
      <c r="I80" s="61">
        <v>12259</v>
      </c>
      <c r="J80" s="61">
        <v>0</v>
      </c>
      <c r="K80" s="61">
        <v>13239</v>
      </c>
      <c r="L80" s="61">
        <v>5575</v>
      </c>
      <c r="M80" s="61">
        <v>0</v>
      </c>
      <c r="N80" s="61">
        <v>0</v>
      </c>
      <c r="O80" s="61">
        <f>O78-O79</f>
        <v>0</v>
      </c>
      <c r="P80" s="62">
        <f>P78-P79</f>
        <v>0</v>
      </c>
      <c r="Q80" s="30">
        <f t="shared" si="17"/>
        <v>44453864</v>
      </c>
      <c r="R80" s="30"/>
      <c r="S80" s="30"/>
    </row>
    <row r="81" spans="1:19" ht="12.75">
      <c r="A81" s="127" t="s">
        <v>43</v>
      </c>
      <c r="B81" s="128"/>
      <c r="C81" s="19" t="s">
        <v>15</v>
      </c>
      <c r="D81" s="19" t="s">
        <v>24</v>
      </c>
      <c r="E81" s="19" t="s">
        <v>25</v>
      </c>
      <c r="F81" s="19" t="s">
        <v>26</v>
      </c>
      <c r="G81" s="19" t="s">
        <v>27</v>
      </c>
      <c r="H81" s="19" t="s">
        <v>28</v>
      </c>
      <c r="I81" s="19" t="s">
        <v>29</v>
      </c>
      <c r="J81" s="19" t="s">
        <v>30</v>
      </c>
      <c r="K81" s="19" t="s">
        <v>31</v>
      </c>
      <c r="L81" s="19" t="s">
        <v>32</v>
      </c>
      <c r="M81" s="19" t="s">
        <v>16</v>
      </c>
      <c r="N81" s="19" t="s">
        <v>22</v>
      </c>
      <c r="O81" s="19" t="s">
        <v>23</v>
      </c>
      <c r="P81" s="20" t="s">
        <v>33</v>
      </c>
      <c r="Q81" s="30"/>
      <c r="R81" s="6"/>
      <c r="S81" s="6"/>
    </row>
    <row r="82" spans="1:19" s="31" customFormat="1" ht="12.75" customHeight="1">
      <c r="A82" s="132" t="s">
        <v>87</v>
      </c>
      <c r="B82" s="27" t="s">
        <v>2</v>
      </c>
      <c r="C82" s="13">
        <f>Arkusz3!C44</f>
        <v>36339991</v>
      </c>
      <c r="D82" s="13">
        <f>Arkusz3!D44</f>
        <v>0</v>
      </c>
      <c r="E82" s="13">
        <f>Arkusz3!E44</f>
        <v>34346656</v>
      </c>
      <c r="F82" s="13">
        <f>Arkusz3!F44</f>
        <v>0</v>
      </c>
      <c r="G82" s="13">
        <f>Arkusz3!G44</f>
        <v>0</v>
      </c>
      <c r="H82" s="13">
        <f>Arkusz3!H44</f>
        <v>1993335</v>
      </c>
      <c r="I82" s="13">
        <f>Arkusz3!I44</f>
        <v>1002061</v>
      </c>
      <c r="J82" s="13">
        <f>Arkusz3!J44</f>
        <v>0</v>
      </c>
      <c r="K82" s="13">
        <f>Arkusz3!K44</f>
        <v>0</v>
      </c>
      <c r="L82" s="13">
        <f>Arkusz3!L44</f>
        <v>0</v>
      </c>
      <c r="M82" s="13">
        <f>Arkusz3!M44</f>
        <v>3874764</v>
      </c>
      <c r="N82" s="13">
        <f>Arkusz3!N44</f>
        <v>187507</v>
      </c>
      <c r="O82" s="13">
        <f>Arkusz3!O44</f>
        <v>0</v>
      </c>
      <c r="P82" s="13">
        <f>Arkusz3!P44</f>
        <v>0</v>
      </c>
      <c r="Q82" s="30">
        <f t="shared" si="17"/>
        <v>40402262</v>
      </c>
      <c r="R82" s="30"/>
      <c r="S82" s="30"/>
    </row>
    <row r="83" spans="1:19" s="31" customFormat="1" ht="12.75">
      <c r="A83" s="132"/>
      <c r="B83" s="27" t="s">
        <v>3</v>
      </c>
      <c r="C83" s="13">
        <f>Arkusz3!C45</f>
        <v>13375113</v>
      </c>
      <c r="D83" s="13">
        <f>Arkusz3!D45</f>
        <v>0</v>
      </c>
      <c r="E83" s="13">
        <f>Arkusz3!E45</f>
        <v>11682638</v>
      </c>
      <c r="F83" s="13">
        <f>Arkusz3!F45</f>
        <v>0</v>
      </c>
      <c r="G83" s="13">
        <f>Arkusz3!G45</f>
        <v>0</v>
      </c>
      <c r="H83" s="13">
        <f>Arkusz3!H45</f>
        <v>1692475</v>
      </c>
      <c r="I83" s="13">
        <f>Arkusz3!I45</f>
        <v>980014</v>
      </c>
      <c r="J83" s="13">
        <f>Arkusz3!J45</f>
        <v>0</v>
      </c>
      <c r="K83" s="13">
        <f>Arkusz3!K45</f>
        <v>0</v>
      </c>
      <c r="L83" s="13">
        <f>Arkusz3!L45</f>
        <v>0</v>
      </c>
      <c r="M83" s="13">
        <f>Arkusz3!M45</f>
        <v>3677814</v>
      </c>
      <c r="N83" s="13">
        <f>Arkusz3!N45</f>
        <v>187507</v>
      </c>
      <c r="O83" s="13">
        <f>Arkusz3!O45</f>
        <v>0</v>
      </c>
      <c r="P83" s="13">
        <f>Arkusz3!P45</f>
        <v>0</v>
      </c>
      <c r="Q83" s="30">
        <f t="shared" si="17"/>
        <v>17240434</v>
      </c>
      <c r="R83" s="30"/>
      <c r="S83" s="30"/>
    </row>
    <row r="84" spans="1:19" s="31" customFormat="1" ht="18" customHeight="1">
      <c r="A84" s="132"/>
      <c r="B84" s="27" t="s">
        <v>4</v>
      </c>
      <c r="C84" s="13">
        <f>Arkusz3!C46</f>
        <v>22964878</v>
      </c>
      <c r="D84" s="13">
        <f>Arkusz3!D46</f>
        <v>0</v>
      </c>
      <c r="E84" s="13">
        <f>Arkusz3!E46</f>
        <v>22664018</v>
      </c>
      <c r="F84" s="13">
        <f>Arkusz3!F46</f>
        <v>0</v>
      </c>
      <c r="G84" s="13">
        <f>Arkusz3!G46</f>
        <v>0</v>
      </c>
      <c r="H84" s="13">
        <f>Arkusz3!H46</f>
        <v>300860</v>
      </c>
      <c r="I84" s="13">
        <f>Arkusz3!I46</f>
        <v>22050</v>
      </c>
      <c r="J84" s="13">
        <f>Arkusz3!J46</f>
        <v>0</v>
      </c>
      <c r="K84" s="13">
        <f>Arkusz3!K46</f>
        <v>0</v>
      </c>
      <c r="L84" s="13">
        <f>Arkusz3!L46</f>
        <v>0</v>
      </c>
      <c r="M84" s="13">
        <f>Arkusz3!M46</f>
        <v>196950</v>
      </c>
      <c r="N84" s="13">
        <f>Arkusz3!N46</f>
        <v>0</v>
      </c>
      <c r="O84" s="13">
        <f>Arkusz3!O46</f>
        <v>0</v>
      </c>
      <c r="P84" s="13">
        <f>Arkusz3!P46</f>
        <v>0</v>
      </c>
      <c r="Q84" s="30">
        <f t="shared" si="17"/>
        <v>23161828</v>
      </c>
      <c r="R84" s="30"/>
      <c r="S84" s="30"/>
    </row>
    <row r="85" spans="1:19" s="31" customFormat="1" ht="12.75" customHeight="1">
      <c r="A85" s="132" t="s">
        <v>86</v>
      </c>
      <c r="B85" s="27" t="s">
        <v>2</v>
      </c>
      <c r="C85" s="13">
        <f>Arkusz3!C47</f>
        <v>38765758</v>
      </c>
      <c r="D85" s="13">
        <f>Arkusz3!D47</f>
        <v>0</v>
      </c>
      <c r="E85" s="13">
        <f>Arkusz3!E47</f>
        <v>36677525</v>
      </c>
      <c r="F85" s="13">
        <f>Arkusz3!F47</f>
        <v>0</v>
      </c>
      <c r="G85" s="13">
        <f>Arkusz3!G47</f>
        <v>0</v>
      </c>
      <c r="H85" s="13">
        <f>Arkusz3!H47</f>
        <v>2088233</v>
      </c>
      <c r="I85" s="13">
        <f>Arkusz3!I47</f>
        <v>1001100</v>
      </c>
      <c r="J85" s="13">
        <f>Arkusz3!J47</f>
        <v>0</v>
      </c>
      <c r="K85" s="13">
        <f>Arkusz3!K47</f>
        <v>0</v>
      </c>
      <c r="L85" s="13">
        <f>Arkusz3!L47</f>
        <v>0</v>
      </c>
      <c r="M85" s="13">
        <f>Arkusz3!M47</f>
        <v>4194024</v>
      </c>
      <c r="N85" s="13">
        <f>Arkusz3!N47</f>
        <v>217780</v>
      </c>
      <c r="O85" s="13">
        <f>Arkusz3!O47</f>
        <v>0</v>
      </c>
      <c r="P85" s="13">
        <f>Arkusz3!P47</f>
        <v>0</v>
      </c>
      <c r="Q85" s="30">
        <f t="shared" si="17"/>
        <v>43177562</v>
      </c>
      <c r="R85" s="30"/>
      <c r="S85" s="30"/>
    </row>
    <row r="86" spans="1:19" s="31" customFormat="1" ht="12.75">
      <c r="A86" s="132"/>
      <c r="B86" s="27" t="s">
        <v>3</v>
      </c>
      <c r="C86" s="13">
        <f>Arkusz3!C48</f>
        <v>14347307</v>
      </c>
      <c r="D86" s="13">
        <f>Arkusz3!D48</f>
        <v>0</v>
      </c>
      <c r="E86" s="13">
        <f>Arkusz3!E48</f>
        <v>12537551</v>
      </c>
      <c r="F86" s="13">
        <f>Arkusz3!F48</f>
        <v>0</v>
      </c>
      <c r="G86" s="13">
        <f>Arkusz3!G48</f>
        <v>0</v>
      </c>
      <c r="H86" s="13">
        <f>Arkusz3!H48</f>
        <v>1809756</v>
      </c>
      <c r="I86" s="13">
        <f>Arkusz3!I48</f>
        <v>998850</v>
      </c>
      <c r="J86" s="13">
        <f>Arkusz3!J48</f>
        <v>0</v>
      </c>
      <c r="K86" s="13">
        <f>Arkusz3!K48</f>
        <v>0</v>
      </c>
      <c r="L86" s="13">
        <f>Arkusz3!L48</f>
        <v>0</v>
      </c>
      <c r="M86" s="13">
        <f>Arkusz3!M48</f>
        <v>3946384</v>
      </c>
      <c r="N86" s="13">
        <f>Arkusz3!N48</f>
        <v>217780</v>
      </c>
      <c r="O86" s="13">
        <f>Arkusz3!O48</f>
        <v>0</v>
      </c>
      <c r="P86" s="13">
        <f>Arkusz3!P48</f>
        <v>0</v>
      </c>
      <c r="Q86" s="30">
        <f t="shared" si="17"/>
        <v>18511471</v>
      </c>
      <c r="R86" s="30"/>
      <c r="S86" s="30"/>
    </row>
    <row r="87" spans="1:19" s="31" customFormat="1" ht="18" customHeight="1" thickBot="1">
      <c r="A87" s="133"/>
      <c r="B87" s="29" t="s">
        <v>4</v>
      </c>
      <c r="C87" s="13">
        <f>Arkusz3!C49</f>
        <v>24418451</v>
      </c>
      <c r="D87" s="13">
        <f>Arkusz3!D49</f>
        <v>0</v>
      </c>
      <c r="E87" s="13">
        <f>Arkusz3!E49</f>
        <v>24139974</v>
      </c>
      <c r="F87" s="13">
        <f>Arkusz3!F49</f>
        <v>0</v>
      </c>
      <c r="G87" s="13">
        <f>Arkusz3!G49</f>
        <v>0</v>
      </c>
      <c r="H87" s="13">
        <f>Arkusz3!H49</f>
        <v>278477</v>
      </c>
      <c r="I87" s="13">
        <f>Arkusz3!I49</f>
        <v>2250</v>
      </c>
      <c r="J87" s="13">
        <f>Arkusz3!J49</f>
        <v>0</v>
      </c>
      <c r="K87" s="13">
        <f>Arkusz3!K49</f>
        <v>0</v>
      </c>
      <c r="L87" s="13">
        <f>Arkusz3!L49</f>
        <v>0</v>
      </c>
      <c r="M87" s="13">
        <f>Arkusz3!M49</f>
        <v>247640</v>
      </c>
      <c r="N87" s="13">
        <f>Arkusz3!N49</f>
        <v>0</v>
      </c>
      <c r="O87" s="13">
        <f>Arkusz3!O49</f>
        <v>0</v>
      </c>
      <c r="P87" s="13">
        <f>Arkusz3!P49</f>
        <v>0</v>
      </c>
      <c r="Q87" s="30">
        <f t="shared" si="17"/>
        <v>24666091</v>
      </c>
      <c r="R87" s="30"/>
      <c r="S87" s="30"/>
    </row>
    <row r="88" spans="1:19" ht="13.5" thickBot="1">
      <c r="A88" s="125" t="s">
        <v>44</v>
      </c>
      <c r="B88" s="126"/>
      <c r="C88" s="24" t="s">
        <v>15</v>
      </c>
      <c r="D88" s="24" t="s">
        <v>24</v>
      </c>
      <c r="E88" s="24" t="s">
        <v>25</v>
      </c>
      <c r="F88" s="24" t="s">
        <v>26</v>
      </c>
      <c r="G88" s="24" t="s">
        <v>27</v>
      </c>
      <c r="H88" s="24" t="s">
        <v>28</v>
      </c>
      <c r="I88" s="24" t="s">
        <v>29</v>
      </c>
      <c r="J88" s="24" t="s">
        <v>30</v>
      </c>
      <c r="K88" s="24" t="s">
        <v>31</v>
      </c>
      <c r="L88" s="24" t="s">
        <v>32</v>
      </c>
      <c r="M88" s="24" t="s">
        <v>16</v>
      </c>
      <c r="N88" s="24" t="s">
        <v>22</v>
      </c>
      <c r="O88" s="24" t="s">
        <v>23</v>
      </c>
      <c r="P88" s="25" t="s">
        <v>33</v>
      </c>
      <c r="Q88" s="6"/>
      <c r="R88" s="6"/>
      <c r="S88" s="6"/>
    </row>
    <row r="89" spans="1:19" ht="12.75" customHeight="1">
      <c r="A89" s="120" t="s">
        <v>56</v>
      </c>
      <c r="B89" s="21" t="s">
        <v>2</v>
      </c>
      <c r="C89" s="22">
        <f aca="true" t="shared" si="20" ref="C89:E94">C82+C75+C68+C61+C54+C47+C40+C33+C26+C19+C12+C5</f>
        <v>844219995.52</v>
      </c>
      <c r="D89" s="22">
        <f>D82+D75+D68+D61+D54+D47+D40+D33+D26+D19+D12+D5</f>
        <v>584060231</v>
      </c>
      <c r="E89" s="22">
        <f>E82+E75+E68+E61+E54+E47+E40+E33+E26+E19+E12+E5</f>
        <v>212960394.98</v>
      </c>
      <c r="F89" s="22">
        <f aca="true" t="shared" si="21" ref="F89:F94">F82+F75+F68+F61+F54+F47+F40+F33+F26+F19+F12+F5</f>
        <v>35620018</v>
      </c>
      <c r="G89" s="22">
        <f aca="true" t="shared" si="22" ref="G89:H94">G82+G75+G68+G61+G54+G47+G40+G33+G26+G19+G12+G5</f>
        <v>0</v>
      </c>
      <c r="H89" s="22">
        <f t="shared" si="22"/>
        <v>8280082.71</v>
      </c>
      <c r="I89" s="22">
        <f aca="true" t="shared" si="23" ref="I89:J94">I82+I75+I68+I61+I54+I47+I40+I33+I26+I19+I12+I5</f>
        <v>3414688.13</v>
      </c>
      <c r="J89" s="22">
        <f t="shared" si="23"/>
        <v>19138097.91</v>
      </c>
      <c r="K89" s="22">
        <f aca="true" t="shared" si="24" ref="K89:L94">K82+K75+K68+K61+K54+K47+K40+K33+K26+K19+K12+K5</f>
        <v>2809945.92</v>
      </c>
      <c r="L89" s="22">
        <f t="shared" si="24"/>
        <v>16971243</v>
      </c>
      <c r="M89" s="22">
        <f aca="true" t="shared" si="25" ref="M89:N93">M82+M75+M68+M61+M54+M47+M40+M33+M26+M19+M12+M5</f>
        <v>8796494.83</v>
      </c>
      <c r="N89" s="22">
        <f t="shared" si="25"/>
        <v>2382976.34</v>
      </c>
      <c r="O89" s="22">
        <f aca="true" t="shared" si="26" ref="O89:P94">O82+O75+O68+O61+O54+O47+O40+O33+O26+O19+O12+O5</f>
        <v>113194310</v>
      </c>
      <c r="P89" s="23">
        <f t="shared" si="26"/>
        <v>113194310</v>
      </c>
      <c r="Q89" s="6"/>
      <c r="R89" s="6"/>
      <c r="S89" s="6"/>
    </row>
    <row r="90" spans="1:19" ht="12.75">
      <c r="A90" s="120"/>
      <c r="B90" s="16" t="s">
        <v>3</v>
      </c>
      <c r="C90" s="9">
        <f>C83+C76+C69+C62+C55+C48+C41+C34+C27+C20+C13+C6</f>
        <v>108643739.38999999</v>
      </c>
      <c r="D90" s="9">
        <f t="shared" si="20"/>
        <v>0</v>
      </c>
      <c r="E90" s="9">
        <f>E83+E76+E69+E62+E55+E48+E41+E34+E27+E20+E13+E6</f>
        <v>85339277.14</v>
      </c>
      <c r="F90" s="9">
        <f t="shared" si="21"/>
        <v>5915637</v>
      </c>
      <c r="G90" s="9">
        <f>G83+G76+G69+G62+G55+G48+G41+G34+G27+G20+G13+G6</f>
        <v>0</v>
      </c>
      <c r="H90" s="9">
        <f t="shared" si="22"/>
        <v>6091003.93</v>
      </c>
      <c r="I90" s="9">
        <f>I83+I76+I69+I62+I55+I48+I41+I34+I27+I20+I13+I6</f>
        <v>2807374.66</v>
      </c>
      <c r="J90" s="9">
        <f t="shared" si="23"/>
        <v>15455855.14</v>
      </c>
      <c r="K90" s="9">
        <f>K83+K76+K69+K62+K55+K48+K41+K34+K27+K20+K13+K6</f>
        <v>1757603.18</v>
      </c>
      <c r="L90" s="9">
        <f t="shared" si="24"/>
        <v>0</v>
      </c>
      <c r="M90" s="9">
        <f>M83+M76+M69+M62+M55+M48+M41+M34+M27+M20+M13+M6</f>
        <v>8543507.83</v>
      </c>
      <c r="N90" s="9">
        <f t="shared" si="25"/>
        <v>1483376.18</v>
      </c>
      <c r="O90" s="9">
        <f>O83+O76+O69+O62+O55+O48+O41+O34+O27+O20+O13+O6</f>
        <v>0</v>
      </c>
      <c r="P90" s="10">
        <f t="shared" si="26"/>
        <v>0</v>
      </c>
      <c r="Q90" s="6"/>
      <c r="R90" s="6"/>
      <c r="S90" s="6"/>
    </row>
    <row r="91" spans="1:19" ht="15.75" customHeight="1">
      <c r="A91" s="120"/>
      <c r="B91" s="16" t="s">
        <v>4</v>
      </c>
      <c r="C91" s="9">
        <f>C84+C77+C70+C63+C56+C49+C42+C35+C28+C21+C14+C7</f>
        <v>735576256.13</v>
      </c>
      <c r="D91" s="9">
        <f t="shared" si="20"/>
        <v>584060231</v>
      </c>
      <c r="E91" s="9">
        <f>E84+E77+E70+E63+E56+E49+E42+E35+E28+E21+E14+E7</f>
        <v>127621117.84</v>
      </c>
      <c r="F91" s="9">
        <f t="shared" si="21"/>
        <v>29704381</v>
      </c>
      <c r="G91" s="9">
        <f>G84+G77+G70+G63+G56+G49+G42+G35+G28+G21+G14+G7</f>
        <v>0</v>
      </c>
      <c r="H91" s="9">
        <f t="shared" si="22"/>
        <v>2189078.78</v>
      </c>
      <c r="I91" s="9">
        <f>I84+I77+I70+I63+I56+I49+I42+I35+I28+I21+I14+I7</f>
        <v>607316.47</v>
      </c>
      <c r="J91" s="9">
        <f t="shared" si="23"/>
        <v>3682242.77</v>
      </c>
      <c r="K91" s="9">
        <f>K84+K77+K70+K63+K56+K49+K42+K35+K28+K21+K14+K7</f>
        <v>1052342.74</v>
      </c>
      <c r="L91" s="9">
        <f t="shared" si="24"/>
        <v>16971243</v>
      </c>
      <c r="M91" s="9">
        <f>M84+M77+M70+M63+M56+M49+M42+M35+M28+M21+M14+M7</f>
        <v>252987</v>
      </c>
      <c r="N91" s="9">
        <f t="shared" si="25"/>
        <v>899600.16</v>
      </c>
      <c r="O91" s="9">
        <f>O84+O77+O70+O63+O56+O49+O42+O35+O28+O21+O14+O7</f>
        <v>113194310</v>
      </c>
      <c r="P91" s="10">
        <f t="shared" si="26"/>
        <v>113194310</v>
      </c>
      <c r="Q91" s="6"/>
      <c r="R91" s="6"/>
      <c r="S91" s="6"/>
    </row>
    <row r="92" spans="1:19" ht="12.75" customHeight="1">
      <c r="A92" s="120" t="s">
        <v>57</v>
      </c>
      <c r="B92" s="16" t="s">
        <v>2</v>
      </c>
      <c r="C92" s="9">
        <f t="shared" si="20"/>
        <v>894679972.1800001</v>
      </c>
      <c r="D92" s="9">
        <f t="shared" si="20"/>
        <v>585800286</v>
      </c>
      <c r="E92" s="9">
        <f t="shared" si="20"/>
        <v>251589905.98</v>
      </c>
      <c r="F92" s="9">
        <f t="shared" si="21"/>
        <v>42858586</v>
      </c>
      <c r="G92" s="9">
        <f>G85+G78+G71+G64+G57+G50+G43+G36+G29+G22+G15+G8</f>
        <v>0</v>
      </c>
      <c r="H92" s="9">
        <f t="shared" si="22"/>
        <v>9598420.69</v>
      </c>
      <c r="I92" s="9">
        <f>I85+I78+I71+I64+I57+I50+I43+I36+I29+I22+I15+I8</f>
        <v>3606512.7600000002</v>
      </c>
      <c r="J92" s="9">
        <f t="shared" si="23"/>
        <v>20322855.59</v>
      </c>
      <c r="K92" s="9">
        <f>K85+K78+K71+K64+K57+K50+K43+K36+K29+K22+K15+K8</f>
        <v>3249894.92</v>
      </c>
      <c r="L92" s="9">
        <f t="shared" si="24"/>
        <v>24118609</v>
      </c>
      <c r="M92" s="9">
        <f>M85+M78+M71+M64+M57+M50+M43+M36+M29+M22+M15+M8</f>
        <v>9491155</v>
      </c>
      <c r="N92" s="9">
        <f t="shared" si="25"/>
        <v>3037691.16</v>
      </c>
      <c r="O92" s="9">
        <f>O85+O78+O71+O64+O57+O50+O43+O36+O29+O22+O15+O8</f>
        <v>118276300</v>
      </c>
      <c r="P92" s="10">
        <f t="shared" si="26"/>
        <v>118276310</v>
      </c>
      <c r="Q92" s="6"/>
      <c r="R92" s="6"/>
      <c r="S92" s="6"/>
    </row>
    <row r="93" spans="1:19" ht="12.75">
      <c r="A93" s="120"/>
      <c r="B93" s="16" t="s">
        <v>3</v>
      </c>
      <c r="C93" s="9">
        <f t="shared" si="20"/>
        <v>116359889.32</v>
      </c>
      <c r="D93" s="9">
        <f t="shared" si="20"/>
        <v>0</v>
      </c>
      <c r="E93" s="9">
        <f t="shared" si="20"/>
        <v>91199170.57000001</v>
      </c>
      <c r="F93" s="9">
        <f t="shared" si="21"/>
        <v>8378747</v>
      </c>
      <c r="G93" s="9">
        <f>G86+G79+G72+G65+G58+G51+G44+G37+G30+G23+G16+G9</f>
        <v>0</v>
      </c>
      <c r="H93" s="9">
        <f t="shared" si="22"/>
        <v>6619121.95</v>
      </c>
      <c r="I93" s="9">
        <f>I86+I79+I72+I65+I58+I51+I44+I37+I30+I23+I16+I9</f>
        <v>3063845.71</v>
      </c>
      <c r="J93" s="9">
        <f t="shared" si="23"/>
        <v>16528368.19</v>
      </c>
      <c r="K93" s="9">
        <f>K86+K79+K72+K65+K58+K51+K44+K37+K30+K23+K16+K9</f>
        <v>2013228.6099999999</v>
      </c>
      <c r="L93" s="9">
        <f t="shared" si="24"/>
        <v>0</v>
      </c>
      <c r="M93" s="9">
        <f>M86+M79+M72+M65+M58+M51+M44+M37+M30+M23+M16+M9</f>
        <v>8328793.000000001</v>
      </c>
      <c r="N93" s="9">
        <f t="shared" si="25"/>
        <v>2402377.46</v>
      </c>
      <c r="O93" s="9">
        <f>O86+O79+O72+O65+O58+O51+O44+O37+O30+O23+O16+O9</f>
        <v>0</v>
      </c>
      <c r="P93" s="10">
        <f t="shared" si="26"/>
        <v>0</v>
      </c>
      <c r="Q93" s="6"/>
      <c r="R93" s="6"/>
      <c r="S93" s="6"/>
    </row>
    <row r="94" spans="1:19" ht="13.5" thickBot="1">
      <c r="A94" s="121"/>
      <c r="B94" s="18" t="s">
        <v>4</v>
      </c>
      <c r="C94" s="11">
        <f t="shared" si="20"/>
        <v>778320082.86</v>
      </c>
      <c r="D94" s="11">
        <f t="shared" si="20"/>
        <v>585800286</v>
      </c>
      <c r="E94" s="11">
        <f t="shared" si="20"/>
        <v>160390735.41</v>
      </c>
      <c r="F94" s="11">
        <f t="shared" si="21"/>
        <v>34479838</v>
      </c>
      <c r="G94" s="11">
        <f>G87+G80+G73+G66+G59+G52+G45+G38+G31+G24+G17+G10</f>
        <v>0</v>
      </c>
      <c r="H94" s="11">
        <f t="shared" si="22"/>
        <v>2979298.74</v>
      </c>
      <c r="I94" s="11">
        <f>I87+I80+I73+I66+I59+I52+I45+I38+I31+I24+I17+I10</f>
        <v>541667.05</v>
      </c>
      <c r="J94" s="11">
        <f t="shared" si="23"/>
        <v>3794487.4</v>
      </c>
      <c r="K94" s="11">
        <f>K87+K80+K73+K66+K59+K52+K45+K38+K31+K24+K17+K10</f>
        <v>1236666.31</v>
      </c>
      <c r="L94" s="11">
        <f t="shared" si="24"/>
        <v>24118609</v>
      </c>
      <c r="M94" s="11">
        <f>M87+M80+M73+M66+M59+M52+M45+M38+M31+M24+M17+M10</f>
        <v>429874</v>
      </c>
      <c r="N94" s="11">
        <f>N87+N80+N73+N66+N59+N52+N45+N38+N31+N24+N17+N10</f>
        <v>1367801.7</v>
      </c>
      <c r="O94" s="11">
        <f>O87+O80+O73+O66+O59+O52+O45+O38+O31+O24+O17+O10</f>
        <v>118276300</v>
      </c>
      <c r="P94" s="12">
        <f t="shared" si="26"/>
        <v>118276300</v>
      </c>
      <c r="Q94" s="6"/>
      <c r="R94" s="6"/>
      <c r="S94" s="6"/>
    </row>
  </sheetData>
  <mergeCells count="39">
    <mergeCell ref="A81:B81"/>
    <mergeCell ref="A82:A84"/>
    <mergeCell ref="A85:A87"/>
    <mergeCell ref="A71:A73"/>
    <mergeCell ref="A74:B74"/>
    <mergeCell ref="A75:A77"/>
    <mergeCell ref="A78:A80"/>
    <mergeCell ref="A61:A63"/>
    <mergeCell ref="A64:A66"/>
    <mergeCell ref="A67:B67"/>
    <mergeCell ref="A68:A70"/>
    <mergeCell ref="A12:A14"/>
    <mergeCell ref="A15:A17"/>
    <mergeCell ref="A46:B46"/>
    <mergeCell ref="A47:A49"/>
    <mergeCell ref="A18:B18"/>
    <mergeCell ref="A19:A21"/>
    <mergeCell ref="A22:A24"/>
    <mergeCell ref="A25:B25"/>
    <mergeCell ref="A26:A28"/>
    <mergeCell ref="A29:A31"/>
    <mergeCell ref="A5:A7"/>
    <mergeCell ref="A8:A10"/>
    <mergeCell ref="A4:B4"/>
    <mergeCell ref="A11:B11"/>
    <mergeCell ref="A32:B32"/>
    <mergeCell ref="A33:A35"/>
    <mergeCell ref="A36:A38"/>
    <mergeCell ref="A39:B39"/>
    <mergeCell ref="A92:A94"/>
    <mergeCell ref="A40:A42"/>
    <mergeCell ref="A43:A45"/>
    <mergeCell ref="A88:B88"/>
    <mergeCell ref="A89:A91"/>
    <mergeCell ref="A60:B60"/>
    <mergeCell ref="A50:A52"/>
    <mergeCell ref="A53:B53"/>
    <mergeCell ref="A54:A56"/>
    <mergeCell ref="A57:A5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A12">
      <selection activeCell="C44" sqref="C44"/>
    </sheetView>
  </sheetViews>
  <sheetFormatPr defaultColWidth="9.00390625" defaultRowHeight="12.75"/>
  <cols>
    <col min="1" max="1" width="18.125" style="0" customWidth="1"/>
    <col min="2" max="2" width="11.375" style="0" customWidth="1"/>
    <col min="9" max="9" width="9.50390625" style="0" bestFit="1" customWidth="1"/>
  </cols>
  <sheetData>
    <row r="1" spans="1:17" ht="12.75">
      <c r="A1" s="136" t="s">
        <v>42</v>
      </c>
      <c r="B1" s="137"/>
      <c r="C1" s="19" t="s">
        <v>15</v>
      </c>
      <c r="D1" s="19" t="s">
        <v>24</v>
      </c>
      <c r="E1" s="19" t="s">
        <v>25</v>
      </c>
      <c r="F1" s="19" t="s">
        <v>26</v>
      </c>
      <c r="G1" s="19" t="s">
        <v>27</v>
      </c>
      <c r="H1" s="19" t="s">
        <v>28</v>
      </c>
      <c r="I1" s="19" t="s">
        <v>29</v>
      </c>
      <c r="J1" s="19" t="s">
        <v>30</v>
      </c>
      <c r="K1" s="19" t="s">
        <v>31</v>
      </c>
      <c r="L1" s="19" t="s">
        <v>32</v>
      </c>
      <c r="M1" s="19" t="s">
        <v>16</v>
      </c>
      <c r="N1" s="19" t="s">
        <v>22</v>
      </c>
      <c r="O1" s="19" t="s">
        <v>23</v>
      </c>
      <c r="P1" s="20" t="s">
        <v>33</v>
      </c>
      <c r="Q1" s="15"/>
    </row>
    <row r="2" spans="1:17" s="31" customFormat="1" ht="12.75">
      <c r="A2" s="122" t="s">
        <v>87</v>
      </c>
      <c r="B2" s="54" t="s">
        <v>2</v>
      </c>
      <c r="C2" s="73">
        <f aca="true" t="shared" si="0" ref="C2:C7">D2+E2+H2+J2+K2+L2</f>
        <v>27721762</v>
      </c>
      <c r="D2" s="73">
        <f>Arkusz4!D108</f>
        <v>0</v>
      </c>
      <c r="E2" s="73">
        <v>26605197</v>
      </c>
      <c r="F2" s="73">
        <f>Arkusz4!F108</f>
        <v>0</v>
      </c>
      <c r="G2" s="73">
        <f>Arkusz4!G108</f>
        <v>0</v>
      </c>
      <c r="H2" s="73">
        <v>1116565</v>
      </c>
      <c r="I2" s="74">
        <v>469146</v>
      </c>
      <c r="J2" s="73">
        <f>Arkusz4!J108</f>
        <v>0</v>
      </c>
      <c r="K2" s="73">
        <f>Arkusz4!K108</f>
        <v>0</v>
      </c>
      <c r="L2" s="73">
        <f>Arkusz4!L108</f>
        <v>0</v>
      </c>
      <c r="M2" s="73">
        <v>1961159</v>
      </c>
      <c r="N2" s="73">
        <v>89482</v>
      </c>
      <c r="O2" s="73">
        <f>Arkusz4!O108</f>
        <v>0</v>
      </c>
      <c r="P2" s="73">
        <f>Arkusz4!P108</f>
        <v>0</v>
      </c>
      <c r="Q2" s="34">
        <f aca="true" t="shared" si="1" ref="Q2:Q7">N2+M2+C2</f>
        <v>29772403</v>
      </c>
    </row>
    <row r="3" spans="1:17" s="31" customFormat="1" ht="12.75">
      <c r="A3" s="123"/>
      <c r="B3" s="54" t="s">
        <v>3</v>
      </c>
      <c r="C3" s="73">
        <f t="shared" si="0"/>
        <v>7920942</v>
      </c>
      <c r="D3" s="73">
        <f>Arkusz4!D109</f>
        <v>0</v>
      </c>
      <c r="E3" s="73">
        <v>7020134</v>
      </c>
      <c r="F3" s="73">
        <f>Arkusz4!F109</f>
        <v>0</v>
      </c>
      <c r="G3" s="73">
        <f>Arkusz4!G109</f>
        <v>0</v>
      </c>
      <c r="H3" s="73">
        <v>900808</v>
      </c>
      <c r="I3" s="73">
        <v>469146</v>
      </c>
      <c r="J3" s="73">
        <f>Arkusz4!J109</f>
        <v>0</v>
      </c>
      <c r="K3" s="73">
        <f>Arkusz4!K109</f>
        <v>0</v>
      </c>
      <c r="L3" s="73">
        <f>Arkusz4!L109</f>
        <v>0</v>
      </c>
      <c r="M3" s="73">
        <v>1838181</v>
      </c>
      <c r="N3" s="73">
        <v>89482</v>
      </c>
      <c r="O3" s="73">
        <f>Arkusz4!O109</f>
        <v>0</v>
      </c>
      <c r="P3" s="73">
        <f>Arkusz4!P109</f>
        <v>0</v>
      </c>
      <c r="Q3" s="34">
        <f t="shared" si="1"/>
        <v>9848605</v>
      </c>
    </row>
    <row r="4" spans="1:17" s="31" customFormat="1" ht="12.75">
      <c r="A4" s="123"/>
      <c r="B4" s="54" t="s">
        <v>4</v>
      </c>
      <c r="C4" s="73">
        <f t="shared" si="0"/>
        <v>19800820</v>
      </c>
      <c r="D4" s="73">
        <f>Arkusz4!D110</f>
        <v>0</v>
      </c>
      <c r="E4" s="73">
        <v>19585063</v>
      </c>
      <c r="F4" s="73">
        <f>Arkusz4!F110</f>
        <v>0</v>
      </c>
      <c r="G4" s="73">
        <f>Arkusz4!G110</f>
        <v>0</v>
      </c>
      <c r="H4" s="73">
        <v>215757</v>
      </c>
      <c r="I4" s="73">
        <v>0</v>
      </c>
      <c r="J4" s="73"/>
      <c r="K4" s="73">
        <f>Arkusz4!K110</f>
        <v>0</v>
      </c>
      <c r="L4" s="73">
        <f>Arkusz4!L110</f>
        <v>0</v>
      </c>
      <c r="M4" s="73">
        <v>122978</v>
      </c>
      <c r="N4" s="73">
        <v>0</v>
      </c>
      <c r="O4" s="73">
        <f>Arkusz4!O110</f>
        <v>0</v>
      </c>
      <c r="P4" s="73">
        <f>Arkusz4!P110</f>
        <v>0</v>
      </c>
      <c r="Q4" s="34">
        <f t="shared" si="1"/>
        <v>19923798</v>
      </c>
    </row>
    <row r="5" spans="1:17" s="31" customFormat="1" ht="12.75">
      <c r="A5" s="123" t="s">
        <v>86</v>
      </c>
      <c r="B5" s="54" t="s">
        <v>2</v>
      </c>
      <c r="C5" s="73">
        <f t="shared" si="0"/>
        <v>28785623</v>
      </c>
      <c r="D5" s="73">
        <f>Arkusz4!D111</f>
        <v>0</v>
      </c>
      <c r="E5" s="73">
        <v>27621110</v>
      </c>
      <c r="F5" s="73">
        <f>Arkusz4!F111</f>
        <v>0</v>
      </c>
      <c r="G5" s="73">
        <f>Arkusz4!G111</f>
        <v>0</v>
      </c>
      <c r="H5" s="73">
        <v>1164513</v>
      </c>
      <c r="I5" s="73">
        <v>495561</v>
      </c>
      <c r="J5" s="73">
        <f>Arkusz4!J111</f>
        <v>0</v>
      </c>
      <c r="K5" s="73">
        <f>Arkusz4!K111</f>
        <v>0</v>
      </c>
      <c r="L5" s="73">
        <f>Arkusz4!L111</f>
        <v>0</v>
      </c>
      <c r="M5" s="73">
        <v>2101368</v>
      </c>
      <c r="N5" s="73">
        <v>110543</v>
      </c>
      <c r="O5" s="73">
        <f>Arkusz4!O111</f>
        <v>0</v>
      </c>
      <c r="P5" s="73">
        <f>Arkusz4!P111</f>
        <v>0</v>
      </c>
      <c r="Q5" s="34">
        <f t="shared" si="1"/>
        <v>30997534</v>
      </c>
    </row>
    <row r="6" spans="1:17" s="31" customFormat="1" ht="12.75">
      <c r="A6" s="123"/>
      <c r="B6" s="54" t="s">
        <v>3</v>
      </c>
      <c r="C6" s="73">
        <f t="shared" si="0"/>
        <v>8702374</v>
      </c>
      <c r="D6" s="73">
        <f>Arkusz4!D112</f>
        <v>0</v>
      </c>
      <c r="E6" s="73">
        <v>7716509</v>
      </c>
      <c r="F6" s="73">
        <f>Arkusz4!F112</f>
        <v>0</v>
      </c>
      <c r="G6" s="73">
        <f>Arkusz4!G112</f>
        <v>0</v>
      </c>
      <c r="H6" s="73">
        <v>985865</v>
      </c>
      <c r="I6" s="73">
        <v>495561</v>
      </c>
      <c r="J6" s="73">
        <f>Arkusz4!J112</f>
        <v>0</v>
      </c>
      <c r="K6" s="73">
        <f>Arkusz4!K112</f>
        <v>0</v>
      </c>
      <c r="L6" s="73">
        <f>Arkusz4!L112</f>
        <v>0</v>
      </c>
      <c r="M6" s="73">
        <v>1973442</v>
      </c>
      <c r="N6" s="73">
        <v>110543</v>
      </c>
      <c r="O6" s="73">
        <f>Arkusz4!O112</f>
        <v>0</v>
      </c>
      <c r="P6" s="73">
        <f>Arkusz4!P112</f>
        <v>0</v>
      </c>
      <c r="Q6" s="34">
        <f t="shared" si="1"/>
        <v>10786359</v>
      </c>
    </row>
    <row r="7" spans="1:17" s="31" customFormat="1" ht="13.5" thickBot="1">
      <c r="A7" s="124"/>
      <c r="B7" s="60" t="s">
        <v>4</v>
      </c>
      <c r="C7" s="73">
        <f t="shared" si="0"/>
        <v>20083249</v>
      </c>
      <c r="D7" s="73">
        <f>Arkusz4!D113</f>
        <v>0</v>
      </c>
      <c r="E7" s="73">
        <v>19904601</v>
      </c>
      <c r="F7" s="73">
        <f>Arkusz4!F113</f>
        <v>0</v>
      </c>
      <c r="G7" s="73">
        <f>Arkusz4!G113</f>
        <v>0</v>
      </c>
      <c r="H7" s="73">
        <v>178648</v>
      </c>
      <c r="I7" s="73">
        <v>0</v>
      </c>
      <c r="J7" s="73">
        <f>Arkusz4!J113</f>
        <v>0</v>
      </c>
      <c r="K7" s="73">
        <f>Arkusz4!K113</f>
        <v>0</v>
      </c>
      <c r="L7" s="73">
        <f>Arkusz4!L113</f>
        <v>0</v>
      </c>
      <c r="M7" s="73">
        <v>127926</v>
      </c>
      <c r="N7" s="73">
        <f>Arkusz4!N113</f>
        <v>0</v>
      </c>
      <c r="O7" s="73">
        <f>Arkusz4!O113</f>
        <v>0</v>
      </c>
      <c r="P7" s="73">
        <f>Arkusz4!P113</f>
        <v>0</v>
      </c>
      <c r="Q7" s="34">
        <f t="shared" si="1"/>
        <v>20211175</v>
      </c>
    </row>
    <row r="8" spans="1:17" ht="12.75">
      <c r="A8" s="136" t="s">
        <v>52</v>
      </c>
      <c r="B8" s="137"/>
      <c r="C8" s="19" t="s">
        <v>15</v>
      </c>
      <c r="D8" s="19" t="s">
        <v>24</v>
      </c>
      <c r="E8" s="19" t="s">
        <v>25</v>
      </c>
      <c r="F8" s="19" t="s">
        <v>26</v>
      </c>
      <c r="G8" s="19" t="s">
        <v>27</v>
      </c>
      <c r="H8" s="19" t="s">
        <v>28</v>
      </c>
      <c r="I8" s="19" t="s">
        <v>29</v>
      </c>
      <c r="J8" s="19" t="s">
        <v>30</v>
      </c>
      <c r="K8" s="19" t="s">
        <v>31</v>
      </c>
      <c r="L8" s="19" t="s">
        <v>32</v>
      </c>
      <c r="M8" s="19" t="s">
        <v>16</v>
      </c>
      <c r="N8" s="19" t="s">
        <v>22</v>
      </c>
      <c r="O8" s="19" t="s">
        <v>23</v>
      </c>
      <c r="P8" s="20" t="s">
        <v>33</v>
      </c>
      <c r="Q8" s="15"/>
    </row>
    <row r="9" spans="1:17" s="31" customFormat="1" ht="12.75" customHeight="1">
      <c r="A9" s="122" t="s">
        <v>87</v>
      </c>
      <c r="B9" s="54" t="s">
        <v>2</v>
      </c>
      <c r="C9" s="73">
        <f>D9+E9+H9+J9+K9+L9</f>
        <v>5026576</v>
      </c>
      <c r="D9" s="73">
        <v>0</v>
      </c>
      <c r="E9" s="73">
        <v>4789943</v>
      </c>
      <c r="F9" s="73">
        <v>0</v>
      </c>
      <c r="G9" s="75">
        <v>0</v>
      </c>
      <c r="H9" s="73">
        <v>236633</v>
      </c>
      <c r="I9" s="73">
        <v>54459</v>
      </c>
      <c r="J9" s="73">
        <v>0</v>
      </c>
      <c r="K9" s="73">
        <v>0</v>
      </c>
      <c r="L9" s="73">
        <v>0</v>
      </c>
      <c r="M9" s="73">
        <v>1003029</v>
      </c>
      <c r="N9" s="73">
        <v>0</v>
      </c>
      <c r="O9" s="73">
        <v>0</v>
      </c>
      <c r="P9" s="76">
        <v>0</v>
      </c>
      <c r="Q9" s="34">
        <f aca="true" t="shared" si="2" ref="Q9:Q14">N9+M9+C9</f>
        <v>6029605</v>
      </c>
    </row>
    <row r="10" spans="1:17" s="31" customFormat="1" ht="12.75">
      <c r="A10" s="123"/>
      <c r="B10" s="54" t="s">
        <v>3</v>
      </c>
      <c r="C10" s="73">
        <f aca="true" t="shared" si="3" ref="C10:C42">D10+E10+H10+J10+K10+L10</f>
        <v>3384845</v>
      </c>
      <c r="D10" s="73">
        <v>0</v>
      </c>
      <c r="E10" s="73">
        <v>3183890</v>
      </c>
      <c r="F10" s="73">
        <v>0</v>
      </c>
      <c r="G10" s="75">
        <v>0</v>
      </c>
      <c r="H10" s="73">
        <v>200955</v>
      </c>
      <c r="I10" s="73">
        <v>54459</v>
      </c>
      <c r="J10" s="73">
        <v>0</v>
      </c>
      <c r="K10" s="73">
        <v>0</v>
      </c>
      <c r="L10" s="73">
        <v>0</v>
      </c>
      <c r="M10" s="73">
        <v>968182</v>
      </c>
      <c r="N10" s="73">
        <v>0</v>
      </c>
      <c r="O10" s="73">
        <v>0</v>
      </c>
      <c r="P10" s="76">
        <v>0</v>
      </c>
      <c r="Q10" s="34">
        <f t="shared" si="2"/>
        <v>4353027</v>
      </c>
    </row>
    <row r="11" spans="1:17" s="31" customFormat="1" ht="12.75">
      <c r="A11" s="123"/>
      <c r="B11" s="54" t="s">
        <v>4</v>
      </c>
      <c r="C11" s="73">
        <f t="shared" si="3"/>
        <v>1641731</v>
      </c>
      <c r="D11" s="73">
        <f>D9-D10</f>
        <v>0</v>
      </c>
      <c r="E11" s="73">
        <v>1606053</v>
      </c>
      <c r="F11" s="73">
        <f aca="true" t="shared" si="4" ref="F11:P11">F9-F10</f>
        <v>0</v>
      </c>
      <c r="G11" s="73">
        <f t="shared" si="4"/>
        <v>0</v>
      </c>
      <c r="H11" s="73">
        <v>35678</v>
      </c>
      <c r="I11" s="73">
        <f t="shared" si="4"/>
        <v>0</v>
      </c>
      <c r="J11" s="73">
        <f t="shared" si="4"/>
        <v>0</v>
      </c>
      <c r="K11" s="73">
        <f t="shared" si="4"/>
        <v>0</v>
      </c>
      <c r="L11" s="73">
        <f t="shared" si="4"/>
        <v>0</v>
      </c>
      <c r="M11" s="73">
        <v>34847</v>
      </c>
      <c r="N11" s="73">
        <f t="shared" si="4"/>
        <v>0</v>
      </c>
      <c r="O11" s="73">
        <f t="shared" si="4"/>
        <v>0</v>
      </c>
      <c r="P11" s="73">
        <f t="shared" si="4"/>
        <v>0</v>
      </c>
      <c r="Q11" s="34">
        <f t="shared" si="2"/>
        <v>1676578</v>
      </c>
    </row>
    <row r="12" spans="1:17" s="31" customFormat="1" ht="12.75" customHeight="1">
      <c r="A12" s="123" t="s">
        <v>86</v>
      </c>
      <c r="B12" s="54" t="s">
        <v>2</v>
      </c>
      <c r="C12" s="73">
        <f t="shared" si="3"/>
        <v>5568197</v>
      </c>
      <c r="D12" s="73">
        <v>0</v>
      </c>
      <c r="E12" s="77">
        <v>5285711</v>
      </c>
      <c r="F12" s="73">
        <v>0</v>
      </c>
      <c r="G12" s="75">
        <v>0</v>
      </c>
      <c r="H12" s="77">
        <v>282486</v>
      </c>
      <c r="I12" s="73">
        <v>69516</v>
      </c>
      <c r="J12" s="73">
        <v>0</v>
      </c>
      <c r="K12" s="73">
        <v>0</v>
      </c>
      <c r="L12" s="73">
        <v>0</v>
      </c>
      <c r="M12" s="77">
        <v>1179990</v>
      </c>
      <c r="N12" s="73">
        <v>0</v>
      </c>
      <c r="O12" s="73">
        <v>0</v>
      </c>
      <c r="P12" s="76">
        <v>0</v>
      </c>
      <c r="Q12" s="34">
        <f t="shared" si="2"/>
        <v>6748187</v>
      </c>
    </row>
    <row r="13" spans="1:17" s="31" customFormat="1" ht="12.75">
      <c r="A13" s="123"/>
      <c r="B13" s="54" t="s">
        <v>3</v>
      </c>
      <c r="C13" s="73">
        <f t="shared" si="3"/>
        <v>3765742</v>
      </c>
      <c r="D13" s="73">
        <v>0</v>
      </c>
      <c r="E13" s="77">
        <v>3518966</v>
      </c>
      <c r="F13" s="73">
        <v>0</v>
      </c>
      <c r="G13" s="75">
        <v>0</v>
      </c>
      <c r="H13" s="77">
        <v>246776</v>
      </c>
      <c r="I13" s="73">
        <v>69516</v>
      </c>
      <c r="J13" s="73">
        <v>0</v>
      </c>
      <c r="K13" s="73">
        <v>0</v>
      </c>
      <c r="L13" s="73">
        <v>0</v>
      </c>
      <c r="M13" s="77">
        <v>1107736</v>
      </c>
      <c r="N13" s="73">
        <v>0</v>
      </c>
      <c r="O13" s="73">
        <v>0</v>
      </c>
      <c r="P13" s="76">
        <v>0</v>
      </c>
      <c r="Q13" s="34">
        <f t="shared" si="2"/>
        <v>4873478</v>
      </c>
    </row>
    <row r="14" spans="1:17" s="31" customFormat="1" ht="13.5" thickBot="1">
      <c r="A14" s="124"/>
      <c r="B14" s="60" t="s">
        <v>4</v>
      </c>
      <c r="C14" s="73">
        <f t="shared" si="3"/>
        <v>1802455</v>
      </c>
      <c r="D14" s="78">
        <f>D12-D13</f>
        <v>0</v>
      </c>
      <c r="E14" s="78">
        <v>1766745</v>
      </c>
      <c r="F14" s="78">
        <f aca="true" t="shared" si="5" ref="F14:P14">F12-F13</f>
        <v>0</v>
      </c>
      <c r="G14" s="78">
        <f t="shared" si="5"/>
        <v>0</v>
      </c>
      <c r="H14" s="78">
        <v>35710</v>
      </c>
      <c r="I14" s="78">
        <f t="shared" si="5"/>
        <v>0</v>
      </c>
      <c r="J14" s="78">
        <f t="shared" si="5"/>
        <v>0</v>
      </c>
      <c r="K14" s="78">
        <f t="shared" si="5"/>
        <v>0</v>
      </c>
      <c r="L14" s="78">
        <f t="shared" si="5"/>
        <v>0</v>
      </c>
      <c r="M14" s="78">
        <v>72254</v>
      </c>
      <c r="N14" s="78">
        <f t="shared" si="5"/>
        <v>0</v>
      </c>
      <c r="O14" s="78">
        <f t="shared" si="5"/>
        <v>0</v>
      </c>
      <c r="P14" s="78">
        <f t="shared" si="5"/>
        <v>0</v>
      </c>
      <c r="Q14" s="34">
        <f t="shared" si="2"/>
        <v>1874709</v>
      </c>
    </row>
    <row r="15" spans="1:17" ht="12.75">
      <c r="A15" s="136" t="s">
        <v>51</v>
      </c>
      <c r="B15" s="137"/>
      <c r="C15" s="19" t="s">
        <v>15</v>
      </c>
      <c r="D15" s="19" t="s">
        <v>24</v>
      </c>
      <c r="E15" s="19" t="s">
        <v>25</v>
      </c>
      <c r="F15" s="19" t="s">
        <v>26</v>
      </c>
      <c r="G15" s="19" t="s">
        <v>27</v>
      </c>
      <c r="H15" s="19" t="s">
        <v>28</v>
      </c>
      <c r="I15" s="19" t="s">
        <v>29</v>
      </c>
      <c r="J15" s="19" t="s">
        <v>30</v>
      </c>
      <c r="K15" s="19" t="s">
        <v>31</v>
      </c>
      <c r="L15" s="19" t="s">
        <v>32</v>
      </c>
      <c r="M15" s="19" t="s">
        <v>16</v>
      </c>
      <c r="N15" s="19" t="s">
        <v>22</v>
      </c>
      <c r="O15" s="19" t="s">
        <v>23</v>
      </c>
      <c r="P15" s="20" t="s">
        <v>33</v>
      </c>
      <c r="Q15" s="15"/>
    </row>
    <row r="16" spans="1:17" s="31" customFormat="1" ht="12.75" customHeight="1" thickBot="1">
      <c r="A16" s="122" t="s">
        <v>87</v>
      </c>
      <c r="B16" s="54" t="s">
        <v>2</v>
      </c>
      <c r="C16" s="73">
        <f t="shared" si="3"/>
        <v>1234324</v>
      </c>
      <c r="D16" s="78"/>
      <c r="E16" s="73">
        <v>1204282</v>
      </c>
      <c r="F16" s="73">
        <v>0</v>
      </c>
      <c r="G16" s="75">
        <v>0</v>
      </c>
      <c r="H16" s="73">
        <v>30042</v>
      </c>
      <c r="I16" s="73">
        <v>3365</v>
      </c>
      <c r="J16" s="73">
        <v>0</v>
      </c>
      <c r="K16" s="73">
        <v>0</v>
      </c>
      <c r="L16" s="73">
        <v>0</v>
      </c>
      <c r="M16" s="73">
        <v>233154</v>
      </c>
      <c r="N16" s="73">
        <v>0</v>
      </c>
      <c r="O16" s="73">
        <v>0</v>
      </c>
      <c r="P16" s="76">
        <v>0</v>
      </c>
      <c r="Q16" s="34">
        <f aca="true" t="shared" si="6" ref="Q16:Q21">N16+M16+C16</f>
        <v>1467478</v>
      </c>
    </row>
    <row r="17" spans="1:17" s="31" customFormat="1" ht="12.75">
      <c r="A17" s="123"/>
      <c r="B17" s="54" t="s">
        <v>3</v>
      </c>
      <c r="C17" s="73">
        <f t="shared" si="3"/>
        <v>690348</v>
      </c>
      <c r="D17" s="73">
        <v>0</v>
      </c>
      <c r="E17" s="73">
        <v>670896</v>
      </c>
      <c r="F17" s="73">
        <v>0</v>
      </c>
      <c r="G17" s="75">
        <v>0</v>
      </c>
      <c r="H17" s="73">
        <v>19452</v>
      </c>
      <c r="I17" s="73">
        <v>3365</v>
      </c>
      <c r="J17" s="73">
        <v>0</v>
      </c>
      <c r="K17" s="73">
        <v>0</v>
      </c>
      <c r="L17" s="73">
        <v>0</v>
      </c>
      <c r="M17" s="73">
        <v>232258</v>
      </c>
      <c r="N17" s="73">
        <v>0</v>
      </c>
      <c r="O17" s="73">
        <v>0</v>
      </c>
      <c r="P17" s="76">
        <v>0</v>
      </c>
      <c r="Q17" s="34">
        <f t="shared" si="6"/>
        <v>922606</v>
      </c>
    </row>
    <row r="18" spans="1:17" s="31" customFormat="1" ht="13.5" thickBot="1">
      <c r="A18" s="123"/>
      <c r="B18" s="54" t="s">
        <v>4</v>
      </c>
      <c r="C18" s="73">
        <f t="shared" si="3"/>
        <v>543976</v>
      </c>
      <c r="D18" s="78">
        <f>D16-D17</f>
        <v>0</v>
      </c>
      <c r="E18" s="78">
        <v>533386</v>
      </c>
      <c r="F18" s="78">
        <f aca="true" t="shared" si="7" ref="F18:P18">F16-F17</f>
        <v>0</v>
      </c>
      <c r="G18" s="78">
        <f t="shared" si="7"/>
        <v>0</v>
      </c>
      <c r="H18" s="78">
        <v>10590</v>
      </c>
      <c r="I18" s="78">
        <f t="shared" si="7"/>
        <v>0</v>
      </c>
      <c r="J18" s="78">
        <f t="shared" si="7"/>
        <v>0</v>
      </c>
      <c r="K18" s="78">
        <f t="shared" si="7"/>
        <v>0</v>
      </c>
      <c r="L18" s="78">
        <f t="shared" si="7"/>
        <v>0</v>
      </c>
      <c r="M18" s="78">
        <v>896</v>
      </c>
      <c r="N18" s="78">
        <f t="shared" si="7"/>
        <v>0</v>
      </c>
      <c r="O18" s="78">
        <f t="shared" si="7"/>
        <v>0</v>
      </c>
      <c r="P18" s="78">
        <f t="shared" si="7"/>
        <v>0</v>
      </c>
      <c r="Q18" s="34">
        <f t="shared" si="6"/>
        <v>544872</v>
      </c>
    </row>
    <row r="19" spans="1:17" s="31" customFormat="1" ht="12.75" customHeight="1">
      <c r="A19" s="123" t="s">
        <v>86</v>
      </c>
      <c r="B19" s="54" t="s">
        <v>2</v>
      </c>
      <c r="C19" s="73">
        <f t="shared" si="3"/>
        <v>768142</v>
      </c>
      <c r="D19" s="73">
        <v>0</v>
      </c>
      <c r="E19" s="77">
        <v>748265</v>
      </c>
      <c r="F19" s="73">
        <v>0</v>
      </c>
      <c r="G19" s="75">
        <v>0</v>
      </c>
      <c r="H19" s="77">
        <v>19877</v>
      </c>
      <c r="I19" s="73">
        <v>3365</v>
      </c>
      <c r="J19" s="73">
        <v>0</v>
      </c>
      <c r="K19" s="73">
        <v>0</v>
      </c>
      <c r="L19" s="73">
        <v>0</v>
      </c>
      <c r="M19" s="77">
        <v>169087</v>
      </c>
      <c r="N19" s="73">
        <v>0</v>
      </c>
      <c r="O19" s="73">
        <v>0</v>
      </c>
      <c r="P19" s="76">
        <v>0</v>
      </c>
      <c r="Q19" s="34">
        <f t="shared" si="6"/>
        <v>937229</v>
      </c>
    </row>
    <row r="20" spans="1:17" s="31" customFormat="1" ht="12.75">
      <c r="A20" s="123"/>
      <c r="B20" s="54" t="s">
        <v>3</v>
      </c>
      <c r="C20" s="73">
        <f t="shared" si="3"/>
        <v>465472</v>
      </c>
      <c r="D20" s="73">
        <v>0</v>
      </c>
      <c r="E20" s="77">
        <v>450676</v>
      </c>
      <c r="F20" s="73">
        <v>0</v>
      </c>
      <c r="G20" s="75">
        <v>0</v>
      </c>
      <c r="H20" s="77">
        <v>14796</v>
      </c>
      <c r="I20" s="73">
        <v>3365</v>
      </c>
      <c r="J20" s="73">
        <v>0</v>
      </c>
      <c r="K20" s="73">
        <v>0</v>
      </c>
      <c r="L20" s="73">
        <v>0</v>
      </c>
      <c r="M20" s="77">
        <v>162011</v>
      </c>
      <c r="N20" s="73">
        <v>0</v>
      </c>
      <c r="O20" s="73">
        <v>0</v>
      </c>
      <c r="P20" s="76">
        <v>0</v>
      </c>
      <c r="Q20" s="34">
        <f t="shared" si="6"/>
        <v>627483</v>
      </c>
    </row>
    <row r="21" spans="1:17" s="31" customFormat="1" ht="13.5" thickBot="1">
      <c r="A21" s="124"/>
      <c r="B21" s="60" t="s">
        <v>4</v>
      </c>
      <c r="C21" s="73">
        <f t="shared" si="3"/>
        <v>302670</v>
      </c>
      <c r="D21" s="78">
        <f>D19-D20</f>
        <v>0</v>
      </c>
      <c r="E21" s="78">
        <v>297589</v>
      </c>
      <c r="F21" s="78">
        <f aca="true" t="shared" si="8" ref="F21:P21">F19-F20</f>
        <v>0</v>
      </c>
      <c r="G21" s="78">
        <f t="shared" si="8"/>
        <v>0</v>
      </c>
      <c r="H21" s="78">
        <v>5081</v>
      </c>
      <c r="I21" s="78">
        <v>0</v>
      </c>
      <c r="J21" s="78">
        <f t="shared" si="8"/>
        <v>0</v>
      </c>
      <c r="K21" s="78">
        <f t="shared" si="8"/>
        <v>0</v>
      </c>
      <c r="L21" s="78">
        <f t="shared" si="8"/>
        <v>0</v>
      </c>
      <c r="M21" s="78">
        <v>7076</v>
      </c>
      <c r="N21" s="78">
        <f t="shared" si="8"/>
        <v>0</v>
      </c>
      <c r="O21" s="78">
        <f t="shared" si="8"/>
        <v>0</v>
      </c>
      <c r="P21" s="78">
        <f t="shared" si="8"/>
        <v>0</v>
      </c>
      <c r="Q21" s="34">
        <f t="shared" si="6"/>
        <v>309746</v>
      </c>
    </row>
    <row r="22" spans="1:17" ht="12.75">
      <c r="A22" s="134" t="s">
        <v>53</v>
      </c>
      <c r="B22" s="135"/>
      <c r="C22" s="19" t="s">
        <v>15</v>
      </c>
      <c r="D22" s="19" t="s">
        <v>24</v>
      </c>
      <c r="E22" s="19" t="s">
        <v>25</v>
      </c>
      <c r="F22" s="19" t="s">
        <v>26</v>
      </c>
      <c r="G22" s="19" t="s">
        <v>27</v>
      </c>
      <c r="H22" s="19" t="s">
        <v>28</v>
      </c>
      <c r="I22" s="19" t="s">
        <v>29</v>
      </c>
      <c r="J22" s="19" t="s">
        <v>30</v>
      </c>
      <c r="K22" s="19" t="s">
        <v>31</v>
      </c>
      <c r="L22" s="19" t="s">
        <v>32</v>
      </c>
      <c r="M22" s="19" t="s">
        <v>16</v>
      </c>
      <c r="N22" s="19" t="s">
        <v>22</v>
      </c>
      <c r="O22" s="19" t="s">
        <v>23</v>
      </c>
      <c r="P22" s="20" t="s">
        <v>33</v>
      </c>
      <c r="Q22" s="15"/>
    </row>
    <row r="23" spans="1:17" ht="12.75">
      <c r="A23" s="122" t="s">
        <v>87</v>
      </c>
      <c r="B23" s="54" t="s">
        <v>2</v>
      </c>
      <c r="C23" s="73">
        <f t="shared" si="3"/>
        <v>2087109</v>
      </c>
      <c r="D23" s="73">
        <f>Arkusz4!D185</f>
        <v>0</v>
      </c>
      <c r="E23" s="73">
        <v>1747234</v>
      </c>
      <c r="F23" s="73">
        <f>Arkusz4!F185</f>
        <v>0</v>
      </c>
      <c r="G23" s="73">
        <f>Arkusz4!G185</f>
        <v>0</v>
      </c>
      <c r="H23" s="73">
        <v>339875</v>
      </c>
      <c r="I23" s="73">
        <v>232860</v>
      </c>
      <c r="J23" s="73">
        <f>Arkusz4!J185</f>
        <v>0</v>
      </c>
      <c r="K23" s="73">
        <f>Arkusz4!K185</f>
        <v>0</v>
      </c>
      <c r="L23" s="73">
        <f>Arkusz4!L185</f>
        <v>0</v>
      </c>
      <c r="M23" s="73">
        <v>546875</v>
      </c>
      <c r="N23" s="73">
        <v>37756</v>
      </c>
      <c r="O23" s="73">
        <f>Arkusz4!O185</f>
        <v>0</v>
      </c>
      <c r="P23" s="73">
        <f>Arkusz4!P185</f>
        <v>0</v>
      </c>
      <c r="Q23" s="34">
        <f aca="true" t="shared" si="9" ref="Q23:Q28">N23+M23+C23</f>
        <v>2671740</v>
      </c>
    </row>
    <row r="24" spans="1:17" ht="12.75">
      <c r="A24" s="123"/>
      <c r="B24" s="54" t="s">
        <v>3</v>
      </c>
      <c r="C24" s="73">
        <f t="shared" si="3"/>
        <v>1133399</v>
      </c>
      <c r="D24" s="73">
        <f>Arkusz4!D186</f>
        <v>0</v>
      </c>
      <c r="E24" s="73">
        <v>807718</v>
      </c>
      <c r="F24" s="73">
        <f>Arkusz4!F186</f>
        <v>0</v>
      </c>
      <c r="G24" s="73">
        <f>Arkusz4!G186</f>
        <v>0</v>
      </c>
      <c r="H24" s="73">
        <v>325681</v>
      </c>
      <c r="I24" s="73">
        <v>232860</v>
      </c>
      <c r="J24" s="73">
        <f>Arkusz4!J186</f>
        <v>0</v>
      </c>
      <c r="K24" s="73">
        <f>Arkusz4!K186</f>
        <v>0</v>
      </c>
      <c r="L24" s="73">
        <f>Arkusz4!L186</f>
        <v>0</v>
      </c>
      <c r="M24" s="73">
        <v>512038</v>
      </c>
      <c r="N24" s="73">
        <v>37756</v>
      </c>
      <c r="O24" s="73">
        <f>Arkusz4!O186</f>
        <v>0</v>
      </c>
      <c r="P24" s="73">
        <f>Arkusz4!P186</f>
        <v>0</v>
      </c>
      <c r="Q24" s="34">
        <f t="shared" si="9"/>
        <v>1683193</v>
      </c>
    </row>
    <row r="25" spans="1:17" ht="12.75">
      <c r="A25" s="123"/>
      <c r="B25" s="54" t="s">
        <v>4</v>
      </c>
      <c r="C25" s="73">
        <f t="shared" si="3"/>
        <v>953710</v>
      </c>
      <c r="D25" s="73">
        <f>Arkusz4!D187</f>
        <v>0</v>
      </c>
      <c r="E25" s="73">
        <v>939516</v>
      </c>
      <c r="F25" s="73">
        <f>Arkusz4!F187</f>
        <v>0</v>
      </c>
      <c r="G25" s="73">
        <f>Arkusz4!G187</f>
        <v>0</v>
      </c>
      <c r="H25" s="73">
        <v>14194</v>
      </c>
      <c r="I25" s="73">
        <v>0</v>
      </c>
      <c r="J25" s="73">
        <f>Arkusz4!J187</f>
        <v>0</v>
      </c>
      <c r="K25" s="73">
        <f>Arkusz4!K187</f>
        <v>0</v>
      </c>
      <c r="L25" s="73">
        <f>Arkusz4!L187</f>
        <v>0</v>
      </c>
      <c r="M25" s="73">
        <v>34837</v>
      </c>
      <c r="N25" s="73">
        <f>Arkusz4!N187</f>
        <v>0</v>
      </c>
      <c r="O25" s="73">
        <f>Arkusz4!O187</f>
        <v>0</v>
      </c>
      <c r="P25" s="73">
        <f>Arkusz4!P187</f>
        <v>0</v>
      </c>
      <c r="Q25" s="34">
        <f t="shared" si="9"/>
        <v>988547</v>
      </c>
    </row>
    <row r="26" spans="1:17" ht="12.75">
      <c r="A26" s="123" t="s">
        <v>86</v>
      </c>
      <c r="B26" s="54" t="s">
        <v>2</v>
      </c>
      <c r="C26" s="73">
        <f t="shared" si="3"/>
        <v>3415350</v>
      </c>
      <c r="D26" s="73">
        <f>Arkusz4!D188</f>
        <v>0</v>
      </c>
      <c r="E26" s="73">
        <v>3022439</v>
      </c>
      <c r="F26" s="73">
        <f>Arkusz4!F188</f>
        <v>0</v>
      </c>
      <c r="G26" s="73">
        <f>Arkusz4!G188</f>
        <v>0</v>
      </c>
      <c r="H26" s="73">
        <v>392911</v>
      </c>
      <c r="I26" s="73">
        <v>232197</v>
      </c>
      <c r="J26" s="73">
        <f>Arkusz4!J188</f>
        <v>0</v>
      </c>
      <c r="K26" s="73">
        <f>Arkusz4!K188</f>
        <v>0</v>
      </c>
      <c r="L26" s="73">
        <f>Arkusz4!L188</f>
        <v>0</v>
      </c>
      <c r="M26" s="73">
        <v>590136</v>
      </c>
      <c r="N26" s="73">
        <v>39675</v>
      </c>
      <c r="O26" s="73">
        <f>Arkusz4!O188</f>
        <v>0</v>
      </c>
      <c r="P26" s="73">
        <f>Arkusz4!P188</f>
        <v>0</v>
      </c>
      <c r="Q26" s="34">
        <f t="shared" si="9"/>
        <v>4045161</v>
      </c>
    </row>
    <row r="27" spans="1:17" ht="12.75">
      <c r="A27" s="123"/>
      <c r="B27" s="54" t="s">
        <v>3</v>
      </c>
      <c r="C27" s="73">
        <f t="shared" si="3"/>
        <v>1189659</v>
      </c>
      <c r="D27" s="73">
        <f>Arkusz4!D189</f>
        <v>0</v>
      </c>
      <c r="E27" s="73">
        <v>851400</v>
      </c>
      <c r="F27" s="73">
        <f>Arkusz4!F189</f>
        <v>0</v>
      </c>
      <c r="G27" s="73">
        <f>Arkusz4!G189</f>
        <v>0</v>
      </c>
      <c r="H27" s="73">
        <v>338259</v>
      </c>
      <c r="I27" s="73">
        <v>232197</v>
      </c>
      <c r="J27" s="73">
        <v>0</v>
      </c>
      <c r="K27" s="73">
        <f>Arkusz4!K189</f>
        <v>0</v>
      </c>
      <c r="L27" s="73">
        <f>Arkusz4!L189</f>
        <v>0</v>
      </c>
      <c r="M27" s="73">
        <v>556994</v>
      </c>
      <c r="N27" s="73">
        <v>39675</v>
      </c>
      <c r="O27" s="73">
        <f>Arkusz4!O189</f>
        <v>0</v>
      </c>
      <c r="P27" s="73">
        <f>Arkusz4!P189</f>
        <v>0</v>
      </c>
      <c r="Q27" s="34">
        <f t="shared" si="9"/>
        <v>1786328</v>
      </c>
    </row>
    <row r="28" spans="1:17" ht="13.5" thickBot="1">
      <c r="A28" s="124"/>
      <c r="B28" s="60" t="s">
        <v>4</v>
      </c>
      <c r="C28" s="73">
        <f t="shared" si="3"/>
        <v>2225691</v>
      </c>
      <c r="D28" s="73">
        <f>Arkusz4!D190</f>
        <v>0</v>
      </c>
      <c r="E28" s="73">
        <v>2171039</v>
      </c>
      <c r="F28" s="73">
        <f>Arkusz4!F190</f>
        <v>0</v>
      </c>
      <c r="G28" s="73">
        <f>Arkusz4!G190</f>
        <v>0</v>
      </c>
      <c r="H28" s="73">
        <v>54652</v>
      </c>
      <c r="I28" s="73">
        <v>0</v>
      </c>
      <c r="J28" s="73">
        <f>Arkusz4!J190</f>
        <v>0</v>
      </c>
      <c r="K28" s="73">
        <f>Arkusz4!K190</f>
        <v>0</v>
      </c>
      <c r="L28" s="73">
        <f>Arkusz4!L190</f>
        <v>0</v>
      </c>
      <c r="M28" s="73">
        <v>33142</v>
      </c>
      <c r="N28" s="73">
        <v>0</v>
      </c>
      <c r="O28" s="73">
        <f>Arkusz4!O190</f>
        <v>0</v>
      </c>
      <c r="P28" s="73">
        <f>Arkusz4!P190</f>
        <v>0</v>
      </c>
      <c r="Q28" s="34">
        <f t="shared" si="9"/>
        <v>2258833</v>
      </c>
    </row>
    <row r="29" spans="1:17" ht="12.75">
      <c r="A29" s="134" t="s">
        <v>54</v>
      </c>
      <c r="B29" s="135"/>
      <c r="C29" s="19" t="s">
        <v>15</v>
      </c>
      <c r="D29" s="19" t="s">
        <v>24</v>
      </c>
      <c r="E29" s="19" t="s">
        <v>25</v>
      </c>
      <c r="F29" s="19" t="s">
        <v>26</v>
      </c>
      <c r="G29" s="19" t="s">
        <v>27</v>
      </c>
      <c r="H29" s="19" t="s">
        <v>28</v>
      </c>
      <c r="I29" s="19" t="s">
        <v>29</v>
      </c>
      <c r="J29" s="19" t="s">
        <v>30</v>
      </c>
      <c r="K29" s="19" t="s">
        <v>31</v>
      </c>
      <c r="L29" s="19" t="s">
        <v>32</v>
      </c>
      <c r="M29" s="19" t="s">
        <v>16</v>
      </c>
      <c r="N29" s="19" t="s">
        <v>22</v>
      </c>
      <c r="O29" s="19" t="s">
        <v>23</v>
      </c>
      <c r="P29" s="20" t="s">
        <v>33</v>
      </c>
      <c r="Q29" s="15"/>
    </row>
    <row r="30" spans="1:17" s="31" customFormat="1" ht="12.75">
      <c r="A30" s="122" t="s">
        <v>87</v>
      </c>
      <c r="B30" s="54" t="s">
        <v>2</v>
      </c>
      <c r="C30" s="73">
        <f t="shared" si="3"/>
        <v>36898</v>
      </c>
      <c r="D30" s="73">
        <f>Arkusz4!D132</f>
        <v>0</v>
      </c>
      <c r="E30" s="73">
        <v>0</v>
      </c>
      <c r="F30" s="73">
        <f>Arkusz4!F132</f>
        <v>0</v>
      </c>
      <c r="G30" s="73">
        <f>Arkusz4!G132</f>
        <v>0</v>
      </c>
      <c r="H30" s="73">
        <v>36898</v>
      </c>
      <c r="I30" s="73">
        <v>14856</v>
      </c>
      <c r="J30" s="73">
        <f>Arkusz4!J132</f>
        <v>0</v>
      </c>
      <c r="K30" s="73">
        <f>Arkusz4!K132</f>
        <v>0</v>
      </c>
      <c r="L30" s="73">
        <f>Arkusz4!L132</f>
        <v>0</v>
      </c>
      <c r="M30" s="73">
        <v>57377</v>
      </c>
      <c r="N30" s="73">
        <v>274</v>
      </c>
      <c r="O30" s="73">
        <f>Arkusz4!O132</f>
        <v>0</v>
      </c>
      <c r="P30" s="73">
        <f>Arkusz4!P132</f>
        <v>0</v>
      </c>
      <c r="Q30" s="34">
        <f>N30+M30+C30</f>
        <v>94549</v>
      </c>
    </row>
    <row r="31" spans="1:17" s="31" customFormat="1" ht="12.75">
      <c r="A31" s="123"/>
      <c r="B31" s="54" t="s">
        <v>3</v>
      </c>
      <c r="C31" s="73">
        <f t="shared" si="3"/>
        <v>36898</v>
      </c>
      <c r="D31" s="73">
        <f>Arkusz4!D133</f>
        <v>0</v>
      </c>
      <c r="E31" s="73">
        <v>0</v>
      </c>
      <c r="F31" s="73">
        <f>Arkusz4!F133</f>
        <v>0</v>
      </c>
      <c r="G31" s="73">
        <f>Arkusz4!G133</f>
        <v>0</v>
      </c>
      <c r="H31" s="73">
        <v>36898</v>
      </c>
      <c r="I31" s="73">
        <v>14859</v>
      </c>
      <c r="J31" s="73">
        <f>Arkusz4!J133</f>
        <v>0</v>
      </c>
      <c r="K31" s="73">
        <f>Arkusz4!K133</f>
        <v>0</v>
      </c>
      <c r="L31" s="73">
        <f>Arkusz4!L133</f>
        <v>0</v>
      </c>
      <c r="M31" s="73">
        <v>57377</v>
      </c>
      <c r="N31" s="73">
        <v>274</v>
      </c>
      <c r="O31" s="73">
        <f>Arkusz4!O133</f>
        <v>0</v>
      </c>
      <c r="P31" s="73">
        <f>Arkusz4!P133</f>
        <v>0</v>
      </c>
      <c r="Q31" s="34">
        <f>N31+M31+C31</f>
        <v>94549</v>
      </c>
    </row>
    <row r="32" spans="1:17" s="31" customFormat="1" ht="12.75">
      <c r="A32" s="123"/>
      <c r="B32" s="54" t="s">
        <v>4</v>
      </c>
      <c r="C32" s="73">
        <f t="shared" si="3"/>
        <v>0</v>
      </c>
      <c r="D32" s="73">
        <f>Arkusz4!D134</f>
        <v>0</v>
      </c>
      <c r="E32" s="73">
        <v>0</v>
      </c>
      <c r="F32" s="73">
        <f>Arkusz4!F134</f>
        <v>0</v>
      </c>
      <c r="G32" s="73">
        <f>Arkusz4!G134</f>
        <v>0</v>
      </c>
      <c r="H32" s="73">
        <v>0</v>
      </c>
      <c r="I32" s="73">
        <f>Arkusz4!I134</f>
        <v>0</v>
      </c>
      <c r="J32" s="73">
        <f>Arkusz4!J134</f>
        <v>0</v>
      </c>
      <c r="K32" s="73">
        <f>Arkusz4!K134</f>
        <v>0</v>
      </c>
      <c r="L32" s="73">
        <f>Arkusz4!L134</f>
        <v>0</v>
      </c>
      <c r="M32" s="73">
        <f>Arkusz4!M134</f>
        <v>0</v>
      </c>
      <c r="N32" s="73">
        <f>Arkusz4!N134</f>
        <v>0</v>
      </c>
      <c r="O32" s="73">
        <f>Arkusz4!O134</f>
        <v>0</v>
      </c>
      <c r="P32" s="73">
        <f>Arkusz4!P134</f>
        <v>0</v>
      </c>
      <c r="Q32" s="34">
        <f>N32+M32+C32</f>
        <v>0</v>
      </c>
    </row>
    <row r="33" spans="1:17" s="31" customFormat="1" ht="12.75">
      <c r="A33" s="123" t="s">
        <v>86</v>
      </c>
      <c r="B33" s="54" t="s">
        <v>2</v>
      </c>
      <c r="C33" s="73">
        <f t="shared" si="3"/>
        <v>36898</v>
      </c>
      <c r="D33" s="73">
        <f>Arkusz4!D135</f>
        <v>0</v>
      </c>
      <c r="E33" s="73">
        <v>0</v>
      </c>
      <c r="F33" s="73">
        <f>Arkusz4!F135</f>
        <v>0</v>
      </c>
      <c r="G33" s="73">
        <f>Arkusz4!G135</f>
        <v>0</v>
      </c>
      <c r="H33" s="73">
        <v>36898</v>
      </c>
      <c r="I33" s="73">
        <v>14859</v>
      </c>
      <c r="J33" s="73">
        <f>Arkusz4!J135</f>
        <v>0</v>
      </c>
      <c r="K33" s="73">
        <f>Arkusz4!K135</f>
        <v>0</v>
      </c>
      <c r="L33" s="73">
        <f>Arkusz4!L135</f>
        <v>0</v>
      </c>
      <c r="M33" s="73">
        <v>57377</v>
      </c>
      <c r="N33" s="73">
        <v>274</v>
      </c>
      <c r="O33" s="73">
        <f>Arkusz4!O135</f>
        <v>0</v>
      </c>
      <c r="P33" s="73">
        <f>Arkusz4!P135</f>
        <v>0</v>
      </c>
      <c r="Q33" s="34">
        <f>N33+M33+C33</f>
        <v>94549</v>
      </c>
    </row>
    <row r="34" spans="1:17" s="31" customFormat="1" ht="12.75">
      <c r="A34" s="123"/>
      <c r="B34" s="54" t="s">
        <v>3</v>
      </c>
      <c r="C34" s="73">
        <f t="shared" si="3"/>
        <v>36898</v>
      </c>
      <c r="D34" s="73">
        <f>Arkusz4!D136</f>
        <v>0</v>
      </c>
      <c r="E34" s="73">
        <v>0</v>
      </c>
      <c r="F34" s="73">
        <f>Arkusz4!F136</f>
        <v>0</v>
      </c>
      <c r="G34" s="73">
        <f>Arkusz4!G136</f>
        <v>0</v>
      </c>
      <c r="H34" s="73">
        <v>36898</v>
      </c>
      <c r="I34" s="73">
        <v>14859</v>
      </c>
      <c r="J34" s="73">
        <f>Arkusz4!J136</f>
        <v>0</v>
      </c>
      <c r="K34" s="73">
        <f>Arkusz4!K136</f>
        <v>0</v>
      </c>
      <c r="L34" s="73">
        <f>Arkusz4!L136</f>
        <v>0</v>
      </c>
      <c r="M34" s="73">
        <v>57377</v>
      </c>
      <c r="N34" s="73">
        <v>274</v>
      </c>
      <c r="O34" s="73">
        <f>Arkusz4!O136</f>
        <v>0</v>
      </c>
      <c r="P34" s="73">
        <f>Arkusz4!P136</f>
        <v>0</v>
      </c>
      <c r="Q34" s="34">
        <f>N34+M34+C34</f>
        <v>94549</v>
      </c>
    </row>
    <row r="35" spans="1:17" s="31" customFormat="1" ht="13.5" thickBot="1">
      <c r="A35" s="124"/>
      <c r="B35" s="60" t="s">
        <v>4</v>
      </c>
      <c r="C35" s="73">
        <f t="shared" si="3"/>
        <v>0</v>
      </c>
      <c r="D35" s="73">
        <f>Arkusz4!D137</f>
        <v>0</v>
      </c>
      <c r="E35" s="73">
        <v>0</v>
      </c>
      <c r="F35" s="73">
        <f>Arkusz4!F137</f>
        <v>0</v>
      </c>
      <c r="G35" s="73">
        <f>Arkusz4!G137</f>
        <v>0</v>
      </c>
      <c r="H35" s="73">
        <v>0</v>
      </c>
      <c r="I35" s="73">
        <f>Arkusz4!I137</f>
        <v>0</v>
      </c>
      <c r="J35" s="73">
        <f>Arkusz4!J137</f>
        <v>0</v>
      </c>
      <c r="K35" s="73">
        <f>Arkusz4!K137</f>
        <v>0</v>
      </c>
      <c r="L35" s="73">
        <f>Arkusz4!L137</f>
        <v>0</v>
      </c>
      <c r="M35" s="73">
        <f>Arkusz4!M137</f>
        <v>0</v>
      </c>
      <c r="N35" s="73">
        <f>Arkusz4!N137</f>
        <v>0</v>
      </c>
      <c r="O35" s="73">
        <f>Arkusz4!O137</f>
        <v>0</v>
      </c>
      <c r="P35" s="73">
        <f>Arkusz4!P137</f>
        <v>0</v>
      </c>
      <c r="Q35" s="34">
        <v>0</v>
      </c>
    </row>
    <row r="36" spans="1:17" ht="12.75">
      <c r="A36" s="134" t="s">
        <v>55</v>
      </c>
      <c r="B36" s="135"/>
      <c r="C36" s="19" t="s">
        <v>15</v>
      </c>
      <c r="D36" s="19" t="s">
        <v>24</v>
      </c>
      <c r="E36" s="19" t="s">
        <v>25</v>
      </c>
      <c r="F36" s="19" t="s">
        <v>26</v>
      </c>
      <c r="G36" s="19" t="s">
        <v>27</v>
      </c>
      <c r="H36" s="19" t="s">
        <v>28</v>
      </c>
      <c r="I36" s="19" t="s">
        <v>29</v>
      </c>
      <c r="J36" s="19" t="s">
        <v>30</v>
      </c>
      <c r="K36" s="19" t="s">
        <v>31</v>
      </c>
      <c r="L36" s="19" t="s">
        <v>32</v>
      </c>
      <c r="M36" s="19" t="s">
        <v>16</v>
      </c>
      <c r="N36" s="19" t="s">
        <v>22</v>
      </c>
      <c r="O36" s="19" t="s">
        <v>23</v>
      </c>
      <c r="P36" s="20" t="s">
        <v>33</v>
      </c>
      <c r="Q36" s="15"/>
    </row>
    <row r="37" spans="1:17" s="31" customFormat="1" ht="12.75">
      <c r="A37" s="122" t="s">
        <v>87</v>
      </c>
      <c r="B37" s="54" t="s">
        <v>2</v>
      </c>
      <c r="C37" s="73">
        <f t="shared" si="3"/>
        <v>233322</v>
      </c>
      <c r="D37" s="73">
        <v>0</v>
      </c>
      <c r="E37" s="73">
        <v>0</v>
      </c>
      <c r="F37" s="73"/>
      <c r="G37" s="75"/>
      <c r="H37" s="73">
        <v>233322</v>
      </c>
      <c r="I37" s="73">
        <v>227375</v>
      </c>
      <c r="J37" s="73">
        <v>0</v>
      </c>
      <c r="K37" s="73">
        <v>0</v>
      </c>
      <c r="L37" s="73"/>
      <c r="M37" s="73">
        <v>73170</v>
      </c>
      <c r="N37" s="73">
        <v>59995</v>
      </c>
      <c r="O37" s="73"/>
      <c r="P37" s="76"/>
      <c r="Q37" s="34">
        <f aca="true" t="shared" si="10" ref="Q37:Q42">N37+M37+C37</f>
        <v>366487</v>
      </c>
    </row>
    <row r="38" spans="1:17" s="31" customFormat="1" ht="12.75">
      <c r="A38" s="123"/>
      <c r="B38" s="54" t="s">
        <v>3</v>
      </c>
      <c r="C38" s="73">
        <f t="shared" si="3"/>
        <v>208681</v>
      </c>
      <c r="D38" s="73">
        <v>0</v>
      </c>
      <c r="E38" s="73">
        <v>0</v>
      </c>
      <c r="F38" s="73"/>
      <c r="G38" s="75"/>
      <c r="H38" s="73">
        <v>208681</v>
      </c>
      <c r="I38" s="73">
        <v>205325</v>
      </c>
      <c r="J38" s="73">
        <v>0</v>
      </c>
      <c r="K38" s="73">
        <v>0</v>
      </c>
      <c r="L38" s="73"/>
      <c r="M38" s="73">
        <v>69778</v>
      </c>
      <c r="N38" s="73">
        <v>59995</v>
      </c>
      <c r="O38" s="73"/>
      <c r="P38" s="76"/>
      <c r="Q38" s="34">
        <f t="shared" si="10"/>
        <v>338454</v>
      </c>
    </row>
    <row r="39" spans="1:17" s="31" customFormat="1" ht="12.75">
      <c r="A39" s="123"/>
      <c r="B39" s="54" t="s">
        <v>4</v>
      </c>
      <c r="C39" s="73">
        <f t="shared" si="3"/>
        <v>24641</v>
      </c>
      <c r="D39" s="73">
        <v>0</v>
      </c>
      <c r="E39" s="73">
        <v>0</v>
      </c>
      <c r="F39" s="73"/>
      <c r="G39" s="75"/>
      <c r="H39" s="73">
        <v>24641</v>
      </c>
      <c r="I39" s="73">
        <v>22050</v>
      </c>
      <c r="J39" s="73">
        <v>0</v>
      </c>
      <c r="K39" s="73">
        <f aca="true" t="shared" si="11" ref="K39:P39">K37-K38</f>
        <v>0</v>
      </c>
      <c r="L39" s="73">
        <f t="shared" si="11"/>
        <v>0</v>
      </c>
      <c r="M39" s="73">
        <v>3392</v>
      </c>
      <c r="N39" s="73">
        <v>0</v>
      </c>
      <c r="O39" s="73">
        <f t="shared" si="11"/>
        <v>0</v>
      </c>
      <c r="P39" s="73">
        <f t="shared" si="11"/>
        <v>0</v>
      </c>
      <c r="Q39" s="34">
        <f t="shared" si="10"/>
        <v>28033</v>
      </c>
    </row>
    <row r="40" spans="1:17" s="31" customFormat="1" ht="12.75">
      <c r="A40" s="123" t="s">
        <v>86</v>
      </c>
      <c r="B40" s="54" t="s">
        <v>2</v>
      </c>
      <c r="C40" s="73">
        <f t="shared" si="3"/>
        <v>191548</v>
      </c>
      <c r="D40" s="73">
        <v>0</v>
      </c>
      <c r="E40" s="73">
        <v>0</v>
      </c>
      <c r="F40" s="73"/>
      <c r="G40" s="75"/>
      <c r="H40" s="73">
        <v>191548</v>
      </c>
      <c r="I40" s="73">
        <v>185602</v>
      </c>
      <c r="J40" s="73">
        <v>0</v>
      </c>
      <c r="K40" s="73">
        <v>0</v>
      </c>
      <c r="L40" s="73"/>
      <c r="M40" s="73">
        <v>96066</v>
      </c>
      <c r="N40" s="73">
        <v>67288</v>
      </c>
      <c r="O40" s="73"/>
      <c r="P40" s="76"/>
      <c r="Q40" s="34">
        <f t="shared" si="10"/>
        <v>354902</v>
      </c>
    </row>
    <row r="41" spans="1:17" s="31" customFormat="1" ht="12.75">
      <c r="A41" s="123"/>
      <c r="B41" s="54" t="s">
        <v>3</v>
      </c>
      <c r="C41" s="73">
        <f t="shared" si="3"/>
        <v>187162</v>
      </c>
      <c r="D41" s="73">
        <v>0</v>
      </c>
      <c r="E41" s="73">
        <v>0</v>
      </c>
      <c r="F41" s="73"/>
      <c r="G41" s="75"/>
      <c r="H41" s="73">
        <v>187162</v>
      </c>
      <c r="I41" s="73">
        <v>183352</v>
      </c>
      <c r="J41" s="73">
        <v>0</v>
      </c>
      <c r="K41" s="73">
        <v>0</v>
      </c>
      <c r="L41" s="73"/>
      <c r="M41" s="73">
        <v>88824</v>
      </c>
      <c r="N41" s="73">
        <v>67288</v>
      </c>
      <c r="O41" s="73"/>
      <c r="P41" s="76"/>
      <c r="Q41" s="34">
        <f t="shared" si="10"/>
        <v>343274</v>
      </c>
    </row>
    <row r="42" spans="1:17" s="31" customFormat="1" ht="13.5" thickBot="1">
      <c r="A42" s="124"/>
      <c r="B42" s="60" t="s">
        <v>4</v>
      </c>
      <c r="C42" s="73">
        <f t="shared" si="3"/>
        <v>4386</v>
      </c>
      <c r="D42" s="79">
        <v>0</v>
      </c>
      <c r="E42" s="79">
        <v>0</v>
      </c>
      <c r="F42" s="79">
        <f aca="true" t="shared" si="12" ref="F42:P42">F40-F41</f>
        <v>0</v>
      </c>
      <c r="G42" s="79">
        <f t="shared" si="12"/>
        <v>0</v>
      </c>
      <c r="H42" s="79">
        <v>4386</v>
      </c>
      <c r="I42" s="79">
        <v>2250</v>
      </c>
      <c r="J42" s="79">
        <f t="shared" si="12"/>
        <v>0</v>
      </c>
      <c r="K42" s="79">
        <f t="shared" si="12"/>
        <v>0</v>
      </c>
      <c r="L42" s="79">
        <f t="shared" si="12"/>
        <v>0</v>
      </c>
      <c r="M42" s="79">
        <v>7242</v>
      </c>
      <c r="N42" s="79">
        <f t="shared" si="12"/>
        <v>0</v>
      </c>
      <c r="O42" s="79">
        <f t="shared" si="12"/>
        <v>0</v>
      </c>
      <c r="P42" s="79">
        <f t="shared" si="12"/>
        <v>0</v>
      </c>
      <c r="Q42" s="34">
        <f t="shared" si="10"/>
        <v>11628</v>
      </c>
    </row>
    <row r="43" spans="1:17" ht="12.75">
      <c r="A43" s="136" t="s">
        <v>44</v>
      </c>
      <c r="B43" s="137"/>
      <c r="C43" s="19" t="s">
        <v>15</v>
      </c>
      <c r="D43" s="19" t="s">
        <v>24</v>
      </c>
      <c r="E43" s="19" t="s">
        <v>25</v>
      </c>
      <c r="F43" s="19" t="s">
        <v>26</v>
      </c>
      <c r="G43" s="19" t="s">
        <v>27</v>
      </c>
      <c r="H43" s="19" t="s">
        <v>28</v>
      </c>
      <c r="I43" s="19" t="s">
        <v>29</v>
      </c>
      <c r="J43" s="19" t="s">
        <v>30</v>
      </c>
      <c r="K43" s="19" t="s">
        <v>31</v>
      </c>
      <c r="L43" s="19" t="s">
        <v>32</v>
      </c>
      <c r="M43" s="19" t="s">
        <v>16</v>
      </c>
      <c r="N43" s="19" t="s">
        <v>22</v>
      </c>
      <c r="O43" s="19" t="s">
        <v>23</v>
      </c>
      <c r="P43" s="20" t="s">
        <v>33</v>
      </c>
      <c r="Q43" s="15"/>
    </row>
    <row r="44" spans="1:17" s="31" customFormat="1" ht="12.75" customHeight="1">
      <c r="A44" s="132" t="s">
        <v>49</v>
      </c>
      <c r="B44" s="27" t="s">
        <v>2</v>
      </c>
      <c r="C44" s="33">
        <f aca="true" t="shared" si="13" ref="C44:C49">C2+C9+C16+C23+C30+C37</f>
        <v>36339991</v>
      </c>
      <c r="D44" s="33">
        <f aca="true" t="shared" si="14" ref="D44:P44">D2+D9+D16+D23+D30+D37</f>
        <v>0</v>
      </c>
      <c r="E44" s="33">
        <f t="shared" si="14"/>
        <v>34346656</v>
      </c>
      <c r="F44" s="33">
        <f t="shared" si="14"/>
        <v>0</v>
      </c>
      <c r="G44" s="33">
        <f t="shared" si="14"/>
        <v>0</v>
      </c>
      <c r="H44" s="33">
        <f t="shared" si="14"/>
        <v>1993335</v>
      </c>
      <c r="I44" s="33">
        <f t="shared" si="14"/>
        <v>1002061</v>
      </c>
      <c r="J44" s="33">
        <f t="shared" si="14"/>
        <v>0</v>
      </c>
      <c r="K44" s="33">
        <f t="shared" si="14"/>
        <v>0</v>
      </c>
      <c r="L44" s="33">
        <f t="shared" si="14"/>
        <v>0</v>
      </c>
      <c r="M44" s="33">
        <f t="shared" si="14"/>
        <v>3874764</v>
      </c>
      <c r="N44" s="33">
        <f t="shared" si="14"/>
        <v>187507</v>
      </c>
      <c r="O44" s="33">
        <f t="shared" si="14"/>
        <v>0</v>
      </c>
      <c r="P44" s="35">
        <f t="shared" si="14"/>
        <v>0</v>
      </c>
      <c r="Q44" s="34">
        <f aca="true" t="shared" si="15" ref="Q44:Q49">N44+M44+C44</f>
        <v>40402262</v>
      </c>
    </row>
    <row r="45" spans="1:17" s="31" customFormat="1" ht="12.75">
      <c r="A45" s="132"/>
      <c r="B45" s="27" t="s">
        <v>3</v>
      </c>
      <c r="C45" s="33">
        <f t="shared" si="13"/>
        <v>13375113</v>
      </c>
      <c r="D45" s="33">
        <f aca="true" t="shared" si="16" ref="D45:P45">D3+D10+D17+D24+D31+D38</f>
        <v>0</v>
      </c>
      <c r="E45" s="33">
        <f t="shared" si="16"/>
        <v>11682638</v>
      </c>
      <c r="F45" s="33">
        <f t="shared" si="16"/>
        <v>0</v>
      </c>
      <c r="G45" s="33">
        <f t="shared" si="16"/>
        <v>0</v>
      </c>
      <c r="H45" s="33">
        <f t="shared" si="16"/>
        <v>1692475</v>
      </c>
      <c r="I45" s="33">
        <f t="shared" si="16"/>
        <v>980014</v>
      </c>
      <c r="J45" s="33">
        <f t="shared" si="16"/>
        <v>0</v>
      </c>
      <c r="K45" s="33">
        <f t="shared" si="16"/>
        <v>0</v>
      </c>
      <c r="L45" s="33">
        <f t="shared" si="16"/>
        <v>0</v>
      </c>
      <c r="M45" s="33">
        <f t="shared" si="16"/>
        <v>3677814</v>
      </c>
      <c r="N45" s="33">
        <f t="shared" si="16"/>
        <v>187507</v>
      </c>
      <c r="O45" s="33">
        <f t="shared" si="16"/>
        <v>0</v>
      </c>
      <c r="P45" s="35">
        <f t="shared" si="16"/>
        <v>0</v>
      </c>
      <c r="Q45" s="34">
        <f t="shared" si="15"/>
        <v>17240434</v>
      </c>
    </row>
    <row r="46" spans="1:17" s="31" customFormat="1" ht="12.75">
      <c r="A46" s="132"/>
      <c r="B46" s="27" t="s">
        <v>4</v>
      </c>
      <c r="C46" s="33">
        <f t="shared" si="13"/>
        <v>22964878</v>
      </c>
      <c r="D46" s="33">
        <f aca="true" t="shared" si="17" ref="D46:P46">D4+D11+D18+D25+D32+D39</f>
        <v>0</v>
      </c>
      <c r="E46" s="33">
        <f t="shared" si="17"/>
        <v>22664018</v>
      </c>
      <c r="F46" s="33">
        <f t="shared" si="17"/>
        <v>0</v>
      </c>
      <c r="G46" s="33">
        <f t="shared" si="17"/>
        <v>0</v>
      </c>
      <c r="H46" s="33">
        <f t="shared" si="17"/>
        <v>300860</v>
      </c>
      <c r="I46" s="33">
        <f t="shared" si="17"/>
        <v>22050</v>
      </c>
      <c r="J46" s="33">
        <f t="shared" si="17"/>
        <v>0</v>
      </c>
      <c r="K46" s="33">
        <f t="shared" si="17"/>
        <v>0</v>
      </c>
      <c r="L46" s="33">
        <f t="shared" si="17"/>
        <v>0</v>
      </c>
      <c r="M46" s="33">
        <f t="shared" si="17"/>
        <v>196950</v>
      </c>
      <c r="N46" s="33">
        <f t="shared" si="17"/>
        <v>0</v>
      </c>
      <c r="O46" s="33">
        <f t="shared" si="17"/>
        <v>0</v>
      </c>
      <c r="P46" s="35">
        <f t="shared" si="17"/>
        <v>0</v>
      </c>
      <c r="Q46" s="34">
        <f t="shared" si="15"/>
        <v>23161828</v>
      </c>
    </row>
    <row r="47" spans="1:17" s="31" customFormat="1" ht="12.75" customHeight="1">
      <c r="A47" s="132" t="s">
        <v>50</v>
      </c>
      <c r="B47" s="27" t="s">
        <v>2</v>
      </c>
      <c r="C47" s="33">
        <f t="shared" si="13"/>
        <v>38765758</v>
      </c>
      <c r="D47" s="33">
        <f aca="true" t="shared" si="18" ref="D47:P47">D5+D12+D19+D26+D33+D40</f>
        <v>0</v>
      </c>
      <c r="E47" s="33">
        <f t="shared" si="18"/>
        <v>36677525</v>
      </c>
      <c r="F47" s="33">
        <f t="shared" si="18"/>
        <v>0</v>
      </c>
      <c r="G47" s="33">
        <f t="shared" si="18"/>
        <v>0</v>
      </c>
      <c r="H47" s="33">
        <f t="shared" si="18"/>
        <v>2088233</v>
      </c>
      <c r="I47" s="33">
        <f t="shared" si="18"/>
        <v>1001100</v>
      </c>
      <c r="J47" s="33">
        <f t="shared" si="18"/>
        <v>0</v>
      </c>
      <c r="K47" s="33">
        <f t="shared" si="18"/>
        <v>0</v>
      </c>
      <c r="L47" s="33">
        <f t="shared" si="18"/>
        <v>0</v>
      </c>
      <c r="M47" s="33">
        <f t="shared" si="18"/>
        <v>4194024</v>
      </c>
      <c r="N47" s="33">
        <f t="shared" si="18"/>
        <v>217780</v>
      </c>
      <c r="O47" s="33">
        <f t="shared" si="18"/>
        <v>0</v>
      </c>
      <c r="P47" s="33">
        <f t="shared" si="18"/>
        <v>0</v>
      </c>
      <c r="Q47" s="34">
        <f t="shared" si="15"/>
        <v>43177562</v>
      </c>
    </row>
    <row r="48" spans="1:17" s="31" customFormat="1" ht="12.75">
      <c r="A48" s="132"/>
      <c r="B48" s="27" t="s">
        <v>3</v>
      </c>
      <c r="C48" s="33">
        <f t="shared" si="13"/>
        <v>14347307</v>
      </c>
      <c r="D48" s="33">
        <f aca="true" t="shared" si="19" ref="D48:P48">D6+D13+D20+D27+D34+D41</f>
        <v>0</v>
      </c>
      <c r="E48" s="33">
        <f t="shared" si="19"/>
        <v>12537551</v>
      </c>
      <c r="F48" s="33">
        <f t="shared" si="19"/>
        <v>0</v>
      </c>
      <c r="G48" s="33">
        <f t="shared" si="19"/>
        <v>0</v>
      </c>
      <c r="H48" s="33">
        <f t="shared" si="19"/>
        <v>1809756</v>
      </c>
      <c r="I48" s="33">
        <f t="shared" si="19"/>
        <v>998850</v>
      </c>
      <c r="J48" s="33">
        <f t="shared" si="19"/>
        <v>0</v>
      </c>
      <c r="K48" s="33">
        <f t="shared" si="19"/>
        <v>0</v>
      </c>
      <c r="L48" s="33">
        <f t="shared" si="19"/>
        <v>0</v>
      </c>
      <c r="M48" s="33">
        <f t="shared" si="19"/>
        <v>3946384</v>
      </c>
      <c r="N48" s="33">
        <f t="shared" si="19"/>
        <v>217780</v>
      </c>
      <c r="O48" s="33">
        <f t="shared" si="19"/>
        <v>0</v>
      </c>
      <c r="P48" s="33">
        <f t="shared" si="19"/>
        <v>0</v>
      </c>
      <c r="Q48" s="34">
        <f t="shared" si="15"/>
        <v>18511471</v>
      </c>
    </row>
    <row r="49" spans="1:17" s="31" customFormat="1" ht="13.5" thickBot="1">
      <c r="A49" s="133"/>
      <c r="B49" s="29" t="s">
        <v>4</v>
      </c>
      <c r="C49" s="36">
        <f t="shared" si="13"/>
        <v>24418451</v>
      </c>
      <c r="D49" s="36">
        <f aca="true" t="shared" si="20" ref="D49:P49">D7+D14+D21+D28+D35+D42</f>
        <v>0</v>
      </c>
      <c r="E49" s="36">
        <f t="shared" si="20"/>
        <v>24139974</v>
      </c>
      <c r="F49" s="36">
        <f t="shared" si="20"/>
        <v>0</v>
      </c>
      <c r="G49" s="36">
        <f t="shared" si="20"/>
        <v>0</v>
      </c>
      <c r="H49" s="36">
        <f t="shared" si="20"/>
        <v>278477</v>
      </c>
      <c r="I49" s="36">
        <f t="shared" si="20"/>
        <v>2250</v>
      </c>
      <c r="J49" s="36">
        <f t="shared" si="20"/>
        <v>0</v>
      </c>
      <c r="K49" s="36">
        <f t="shared" si="20"/>
        <v>0</v>
      </c>
      <c r="L49" s="36">
        <f t="shared" si="20"/>
        <v>0</v>
      </c>
      <c r="M49" s="36">
        <f t="shared" si="20"/>
        <v>247640</v>
      </c>
      <c r="N49" s="36">
        <f t="shared" si="20"/>
        <v>0</v>
      </c>
      <c r="O49" s="36">
        <f t="shared" si="20"/>
        <v>0</v>
      </c>
      <c r="P49" s="36">
        <f t="shared" si="20"/>
        <v>0</v>
      </c>
      <c r="Q49" s="34">
        <f t="shared" si="15"/>
        <v>24666091</v>
      </c>
    </row>
  </sheetData>
  <mergeCells count="21">
    <mergeCell ref="A44:A46"/>
    <mergeCell ref="A33:A35"/>
    <mergeCell ref="A36:B36"/>
    <mergeCell ref="A47:A49"/>
    <mergeCell ref="A1:B1"/>
    <mergeCell ref="A2:A4"/>
    <mergeCell ref="A5:A7"/>
    <mergeCell ref="A8:B8"/>
    <mergeCell ref="A22:B22"/>
    <mergeCell ref="A15:B15"/>
    <mergeCell ref="A43:B43"/>
    <mergeCell ref="A37:A39"/>
    <mergeCell ref="A29:B29"/>
    <mergeCell ref="A40:A42"/>
    <mergeCell ref="A23:A25"/>
    <mergeCell ref="A26:A28"/>
    <mergeCell ref="A30:A32"/>
    <mergeCell ref="A9:A11"/>
    <mergeCell ref="A12:A14"/>
    <mergeCell ref="A16:A18"/>
    <mergeCell ref="A19:A2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0"/>
  <sheetViews>
    <sheetView workbookViewId="0" topLeftCell="A1">
      <selection activeCell="E27" sqref="E27"/>
    </sheetView>
  </sheetViews>
  <sheetFormatPr defaultColWidth="9.00390625" defaultRowHeight="12.75"/>
  <sheetData>
    <row r="1" spans="1:16" ht="12.75">
      <c r="A1" s="136" t="s">
        <v>58</v>
      </c>
      <c r="B1" s="137"/>
      <c r="C1" s="19" t="s">
        <v>15</v>
      </c>
      <c r="D1" s="19" t="s">
        <v>24</v>
      </c>
      <c r="E1" s="19" t="s">
        <v>25</v>
      </c>
      <c r="F1" s="19" t="s">
        <v>26</v>
      </c>
      <c r="G1" s="19" t="s">
        <v>27</v>
      </c>
      <c r="H1" s="19" t="s">
        <v>28</v>
      </c>
      <c r="I1" s="19" t="s">
        <v>29</v>
      </c>
      <c r="J1" s="19" t="s">
        <v>30</v>
      </c>
      <c r="K1" s="19" t="s">
        <v>31</v>
      </c>
      <c r="L1" s="19" t="s">
        <v>32</v>
      </c>
      <c r="M1" s="19" t="s">
        <v>16</v>
      </c>
      <c r="N1" s="19" t="s">
        <v>22</v>
      </c>
      <c r="O1" s="19" t="s">
        <v>23</v>
      </c>
      <c r="P1" s="20" t="s">
        <v>33</v>
      </c>
    </row>
    <row r="2" spans="1:16" ht="12.75">
      <c r="A2" s="120" t="s">
        <v>49</v>
      </c>
      <c r="B2" s="16" t="s">
        <v>2</v>
      </c>
      <c r="C2" s="1">
        <f aca="true" t="shared" si="0" ref="C2:C7">D2+E2+H2+J2+K2+L2</f>
        <v>503057</v>
      </c>
      <c r="D2" s="1"/>
      <c r="E2" s="1">
        <v>482083</v>
      </c>
      <c r="F2" s="1"/>
      <c r="G2" s="5"/>
      <c r="H2" s="1">
        <v>20974</v>
      </c>
      <c r="I2" s="1">
        <v>5736</v>
      </c>
      <c r="J2" s="1"/>
      <c r="K2" s="1"/>
      <c r="L2" s="1"/>
      <c r="M2" s="1">
        <v>33501</v>
      </c>
      <c r="N2" s="1"/>
      <c r="O2" s="1"/>
      <c r="P2" s="2"/>
    </row>
    <row r="3" spans="1:16" ht="12.75">
      <c r="A3" s="120"/>
      <c r="B3" s="16" t="s">
        <v>3</v>
      </c>
      <c r="C3" s="1">
        <f t="shared" si="0"/>
        <v>257966</v>
      </c>
      <c r="D3" s="1"/>
      <c r="E3" s="1">
        <v>246408</v>
      </c>
      <c r="F3" s="1"/>
      <c r="G3" s="5"/>
      <c r="H3" s="1">
        <v>11558</v>
      </c>
      <c r="I3" s="1">
        <v>5736</v>
      </c>
      <c r="J3" s="1"/>
      <c r="K3" s="1"/>
      <c r="L3" s="1"/>
      <c r="M3" s="1">
        <v>31498</v>
      </c>
      <c r="N3" s="1"/>
      <c r="O3" s="1"/>
      <c r="P3" s="2"/>
    </row>
    <row r="4" spans="1:16" ht="12.75">
      <c r="A4" s="120"/>
      <c r="B4" s="16" t="s">
        <v>4</v>
      </c>
      <c r="C4" s="1">
        <f t="shared" si="0"/>
        <v>245091</v>
      </c>
      <c r="D4" s="1"/>
      <c r="E4" s="1">
        <f aca="true" t="shared" si="1" ref="E4:P4">E2-E3</f>
        <v>235675</v>
      </c>
      <c r="F4" s="1">
        <f t="shared" si="1"/>
        <v>0</v>
      </c>
      <c r="G4" s="1">
        <f t="shared" si="1"/>
        <v>0</v>
      </c>
      <c r="H4" s="1">
        <f t="shared" si="1"/>
        <v>9416</v>
      </c>
      <c r="I4" s="1">
        <f t="shared" si="1"/>
        <v>0</v>
      </c>
      <c r="J4" s="1">
        <f t="shared" si="1"/>
        <v>0</v>
      </c>
      <c r="K4" s="1">
        <f t="shared" si="1"/>
        <v>0</v>
      </c>
      <c r="L4" s="1">
        <f t="shared" si="1"/>
        <v>0</v>
      </c>
      <c r="M4" s="1">
        <f t="shared" si="1"/>
        <v>2003</v>
      </c>
      <c r="N4" s="1">
        <f t="shared" si="1"/>
        <v>0</v>
      </c>
      <c r="O4" s="1">
        <f t="shared" si="1"/>
        <v>0</v>
      </c>
      <c r="P4" s="1">
        <f t="shared" si="1"/>
        <v>0</v>
      </c>
    </row>
    <row r="5" spans="1:16" ht="12.75">
      <c r="A5" s="120" t="s">
        <v>50</v>
      </c>
      <c r="B5" s="16" t="s">
        <v>2</v>
      </c>
      <c r="C5" s="1">
        <f t="shared" si="0"/>
        <v>513571</v>
      </c>
      <c r="D5" s="3"/>
      <c r="E5" s="17">
        <v>482083</v>
      </c>
      <c r="F5" s="1"/>
      <c r="G5" s="5"/>
      <c r="H5" s="17">
        <v>31488</v>
      </c>
      <c r="I5" s="17">
        <v>16250</v>
      </c>
      <c r="J5" s="1"/>
      <c r="K5" s="1"/>
      <c r="L5" s="1"/>
      <c r="M5" s="17">
        <v>41166</v>
      </c>
      <c r="N5" s="17">
        <v>880</v>
      </c>
      <c r="O5" s="1"/>
      <c r="P5" s="2"/>
    </row>
    <row r="6" spans="1:16" ht="12.75">
      <c r="A6" s="120"/>
      <c r="B6" s="16" t="s">
        <v>3</v>
      </c>
      <c r="C6" s="1">
        <f t="shared" si="0"/>
        <v>281264</v>
      </c>
      <c r="D6" s="3"/>
      <c r="E6" s="17">
        <v>258460</v>
      </c>
      <c r="F6" s="1"/>
      <c r="G6" s="5"/>
      <c r="H6" s="17">
        <v>22804</v>
      </c>
      <c r="I6" s="17">
        <v>16250</v>
      </c>
      <c r="J6" s="1"/>
      <c r="K6" s="1"/>
      <c r="L6" s="1"/>
      <c r="M6" s="17">
        <v>36046</v>
      </c>
      <c r="N6" s="17">
        <v>880</v>
      </c>
      <c r="O6" s="1"/>
      <c r="P6" s="2"/>
    </row>
    <row r="7" spans="1:16" ht="13.5" thickBot="1">
      <c r="A7" s="121"/>
      <c r="B7" s="18" t="s">
        <v>4</v>
      </c>
      <c r="C7" s="1">
        <f t="shared" si="0"/>
        <v>232307</v>
      </c>
      <c r="D7" s="4"/>
      <c r="E7" s="4">
        <f aca="true" t="shared" si="2" ref="E7:P7">E5-E6</f>
        <v>223623</v>
      </c>
      <c r="F7" s="4">
        <f t="shared" si="2"/>
        <v>0</v>
      </c>
      <c r="G7" s="4">
        <f t="shared" si="2"/>
        <v>0</v>
      </c>
      <c r="H7" s="4">
        <f t="shared" si="2"/>
        <v>8684</v>
      </c>
      <c r="I7" s="4">
        <f t="shared" si="2"/>
        <v>0</v>
      </c>
      <c r="J7" s="4">
        <f t="shared" si="2"/>
        <v>0</v>
      </c>
      <c r="K7" s="4">
        <f t="shared" si="2"/>
        <v>0</v>
      </c>
      <c r="L7" s="4">
        <f t="shared" si="2"/>
        <v>0</v>
      </c>
      <c r="M7" s="4">
        <f t="shared" si="2"/>
        <v>5120</v>
      </c>
      <c r="N7" s="4">
        <f t="shared" si="2"/>
        <v>0</v>
      </c>
      <c r="O7" s="4">
        <f t="shared" si="2"/>
        <v>0</v>
      </c>
      <c r="P7" s="4">
        <f t="shared" si="2"/>
        <v>0</v>
      </c>
    </row>
    <row r="8" spans="1:16" ht="12.75">
      <c r="A8" s="136" t="s">
        <v>59</v>
      </c>
      <c r="B8" s="137"/>
      <c r="C8" s="19" t="s">
        <v>15</v>
      </c>
      <c r="D8" s="19" t="s">
        <v>24</v>
      </c>
      <c r="E8" s="19" t="s">
        <v>25</v>
      </c>
      <c r="F8" s="19" t="s">
        <v>26</v>
      </c>
      <c r="G8" s="19" t="s">
        <v>27</v>
      </c>
      <c r="H8" s="19" t="s">
        <v>28</v>
      </c>
      <c r="I8" s="19" t="s">
        <v>29</v>
      </c>
      <c r="J8" s="19" t="s">
        <v>30</v>
      </c>
      <c r="K8" s="19" t="s">
        <v>31</v>
      </c>
      <c r="L8" s="19" t="s">
        <v>32</v>
      </c>
      <c r="M8" s="19" t="s">
        <v>16</v>
      </c>
      <c r="N8" s="19" t="s">
        <v>22</v>
      </c>
      <c r="O8" s="19" t="s">
        <v>23</v>
      </c>
      <c r="P8" s="20" t="s">
        <v>33</v>
      </c>
    </row>
    <row r="9" spans="1:16" ht="12.75" customHeight="1">
      <c r="A9" s="120" t="s">
        <v>49</v>
      </c>
      <c r="B9" s="16" t="s">
        <v>2</v>
      </c>
      <c r="C9" s="1">
        <f aca="true" t="shared" si="3" ref="C9:C14">D9+E9+H9+J9+K9+L9</f>
        <v>227048</v>
      </c>
      <c r="D9" s="1"/>
      <c r="E9" s="1">
        <v>212005</v>
      </c>
      <c r="F9" s="1"/>
      <c r="G9" s="5"/>
      <c r="H9" s="1">
        <v>15043</v>
      </c>
      <c r="I9" s="1">
        <v>4200</v>
      </c>
      <c r="J9" s="1"/>
      <c r="K9" s="1"/>
      <c r="L9" s="1"/>
      <c r="M9" s="1">
        <v>34982</v>
      </c>
      <c r="N9" s="1">
        <v>766</v>
      </c>
      <c r="O9" s="1"/>
      <c r="P9" s="2"/>
    </row>
    <row r="10" spans="1:16" ht="12.75">
      <c r="A10" s="120"/>
      <c r="B10" s="16" t="s">
        <v>3</v>
      </c>
      <c r="C10" s="1">
        <f t="shared" si="3"/>
        <v>81032</v>
      </c>
      <c r="D10" s="1"/>
      <c r="E10" s="1">
        <v>66798</v>
      </c>
      <c r="F10" s="1"/>
      <c r="G10" s="5"/>
      <c r="H10" s="1">
        <v>14234</v>
      </c>
      <c r="I10" s="1">
        <v>4200</v>
      </c>
      <c r="J10" s="1"/>
      <c r="K10" s="1"/>
      <c r="L10" s="1"/>
      <c r="M10" s="1">
        <v>32466</v>
      </c>
      <c r="N10" s="1">
        <v>754</v>
      </c>
      <c r="O10" s="1"/>
      <c r="P10" s="2"/>
    </row>
    <row r="11" spans="1:16" ht="12.75">
      <c r="A11" s="120"/>
      <c r="B11" s="16" t="s">
        <v>4</v>
      </c>
      <c r="C11" s="1">
        <f t="shared" si="3"/>
        <v>146016</v>
      </c>
      <c r="D11" s="1">
        <f aca="true" t="shared" si="4" ref="D11:P11">D9-D10</f>
        <v>0</v>
      </c>
      <c r="E11" s="1">
        <f t="shared" si="4"/>
        <v>145207</v>
      </c>
      <c r="F11" s="1">
        <f t="shared" si="4"/>
        <v>0</v>
      </c>
      <c r="G11" s="1">
        <f t="shared" si="4"/>
        <v>0</v>
      </c>
      <c r="H11" s="1">
        <f t="shared" si="4"/>
        <v>809</v>
      </c>
      <c r="I11" s="1">
        <f t="shared" si="4"/>
        <v>0</v>
      </c>
      <c r="J11" s="1">
        <f t="shared" si="4"/>
        <v>0</v>
      </c>
      <c r="K11" s="1">
        <f t="shared" si="4"/>
        <v>0</v>
      </c>
      <c r="L11" s="1">
        <f t="shared" si="4"/>
        <v>0</v>
      </c>
      <c r="M11" s="1">
        <f t="shared" si="4"/>
        <v>2516</v>
      </c>
      <c r="N11" s="1">
        <f t="shared" si="4"/>
        <v>12</v>
      </c>
      <c r="O11" s="1">
        <f t="shared" si="4"/>
        <v>0</v>
      </c>
      <c r="P11" s="1">
        <f t="shared" si="4"/>
        <v>0</v>
      </c>
    </row>
    <row r="12" spans="1:16" ht="12.75" customHeight="1">
      <c r="A12" s="120" t="s">
        <v>50</v>
      </c>
      <c r="B12" s="16" t="s">
        <v>2</v>
      </c>
      <c r="C12" s="1">
        <f t="shared" si="3"/>
        <v>232391</v>
      </c>
      <c r="D12" s="3"/>
      <c r="E12" s="17">
        <v>212005</v>
      </c>
      <c r="F12" s="1"/>
      <c r="G12" s="5"/>
      <c r="H12" s="17">
        <v>20386</v>
      </c>
      <c r="I12" s="17">
        <v>14838</v>
      </c>
      <c r="J12" s="1"/>
      <c r="K12" s="1"/>
      <c r="L12" s="1"/>
      <c r="M12" s="17">
        <v>39402</v>
      </c>
      <c r="N12" s="17">
        <v>1646</v>
      </c>
      <c r="O12" s="1"/>
      <c r="P12" s="2"/>
    </row>
    <row r="13" spans="1:16" ht="12.75">
      <c r="A13" s="120"/>
      <c r="B13" s="16" t="s">
        <v>3</v>
      </c>
      <c r="C13" s="1">
        <f t="shared" si="3"/>
        <v>91784</v>
      </c>
      <c r="D13" s="3"/>
      <c r="E13" s="17">
        <v>72098</v>
      </c>
      <c r="F13" s="1"/>
      <c r="G13" s="5"/>
      <c r="H13" s="17">
        <v>19686</v>
      </c>
      <c r="I13" s="17">
        <v>14838</v>
      </c>
      <c r="J13" s="1"/>
      <c r="K13" s="1"/>
      <c r="L13" s="1"/>
      <c r="M13" s="17">
        <v>37245</v>
      </c>
      <c r="N13" s="17">
        <v>1646</v>
      </c>
      <c r="O13" s="1"/>
      <c r="P13" s="2"/>
    </row>
    <row r="14" spans="1:16" ht="13.5" thickBot="1">
      <c r="A14" s="121"/>
      <c r="B14" s="18" t="s">
        <v>4</v>
      </c>
      <c r="C14" s="1">
        <f t="shared" si="3"/>
        <v>140607</v>
      </c>
      <c r="D14" s="4">
        <f aca="true" t="shared" si="5" ref="D14:P14">D12-D13</f>
        <v>0</v>
      </c>
      <c r="E14" s="4">
        <f t="shared" si="5"/>
        <v>139907</v>
      </c>
      <c r="F14" s="4">
        <f t="shared" si="5"/>
        <v>0</v>
      </c>
      <c r="G14" s="4">
        <f t="shared" si="5"/>
        <v>0</v>
      </c>
      <c r="H14" s="4">
        <f t="shared" si="5"/>
        <v>700</v>
      </c>
      <c r="I14" s="4">
        <f t="shared" si="5"/>
        <v>0</v>
      </c>
      <c r="J14" s="4">
        <f t="shared" si="5"/>
        <v>0</v>
      </c>
      <c r="K14" s="4">
        <f t="shared" si="5"/>
        <v>0</v>
      </c>
      <c r="L14" s="4">
        <f t="shared" si="5"/>
        <v>0</v>
      </c>
      <c r="M14" s="4">
        <f t="shared" si="5"/>
        <v>2157</v>
      </c>
      <c r="N14" s="4">
        <f t="shared" si="5"/>
        <v>0</v>
      </c>
      <c r="O14" s="4">
        <f t="shared" si="5"/>
        <v>0</v>
      </c>
      <c r="P14" s="4">
        <f t="shared" si="5"/>
        <v>0</v>
      </c>
    </row>
    <row r="15" spans="1:16" ht="12.75">
      <c r="A15" s="136" t="s">
        <v>60</v>
      </c>
      <c r="B15" s="137"/>
      <c r="C15" s="19" t="s">
        <v>15</v>
      </c>
      <c r="D15" s="19" t="s">
        <v>24</v>
      </c>
      <c r="E15" s="19" t="s">
        <v>25</v>
      </c>
      <c r="F15" s="19" t="s">
        <v>26</v>
      </c>
      <c r="G15" s="19" t="s">
        <v>27</v>
      </c>
      <c r="H15" s="19" t="s">
        <v>28</v>
      </c>
      <c r="I15" s="19" t="s">
        <v>29</v>
      </c>
      <c r="J15" s="19" t="s">
        <v>30</v>
      </c>
      <c r="K15" s="19" t="s">
        <v>31</v>
      </c>
      <c r="L15" s="19" t="s">
        <v>32</v>
      </c>
      <c r="M15" s="19" t="s">
        <v>16</v>
      </c>
      <c r="N15" s="19" t="s">
        <v>22</v>
      </c>
      <c r="O15" s="19" t="s">
        <v>23</v>
      </c>
      <c r="P15" s="20" t="s">
        <v>33</v>
      </c>
    </row>
    <row r="16" spans="1:16" ht="12.75" customHeight="1">
      <c r="A16" s="120" t="s">
        <v>49</v>
      </c>
      <c r="B16" s="16" t="s">
        <v>2</v>
      </c>
      <c r="C16" s="1">
        <f aca="true" t="shared" si="6" ref="C16:C21">D16+E16+H16+J16+K16+L16</f>
        <v>2054780</v>
      </c>
      <c r="D16" s="1"/>
      <c r="E16" s="1">
        <v>2041432</v>
      </c>
      <c r="F16" s="1"/>
      <c r="G16" s="5"/>
      <c r="H16" s="1">
        <v>13348</v>
      </c>
      <c r="I16" s="1">
        <v>5200</v>
      </c>
      <c r="J16" s="1"/>
      <c r="K16" s="1"/>
      <c r="L16" s="1"/>
      <c r="M16" s="1">
        <v>18163</v>
      </c>
      <c r="N16" s="1">
        <v>2750</v>
      </c>
      <c r="O16" s="1"/>
      <c r="P16" s="2"/>
    </row>
    <row r="17" spans="1:16" ht="12.75">
      <c r="A17" s="120"/>
      <c r="B17" s="16" t="s">
        <v>3</v>
      </c>
      <c r="C17" s="1">
        <f t="shared" si="6"/>
        <v>673557</v>
      </c>
      <c r="D17" s="1"/>
      <c r="E17" s="1">
        <v>660209</v>
      </c>
      <c r="F17" s="1"/>
      <c r="G17" s="5"/>
      <c r="H17" s="1">
        <v>13348</v>
      </c>
      <c r="I17" s="1">
        <v>5200</v>
      </c>
      <c r="J17" s="1"/>
      <c r="K17" s="1"/>
      <c r="L17" s="1"/>
      <c r="M17" s="1">
        <v>18163</v>
      </c>
      <c r="N17" s="1">
        <v>2750</v>
      </c>
      <c r="O17" s="1"/>
      <c r="P17" s="2"/>
    </row>
    <row r="18" spans="1:16" ht="12.75">
      <c r="A18" s="120"/>
      <c r="B18" s="16" t="s">
        <v>4</v>
      </c>
      <c r="C18" s="1">
        <f t="shared" si="6"/>
        <v>1381223</v>
      </c>
      <c r="D18" s="1">
        <f aca="true" t="shared" si="7" ref="D18:P18">D16-D17</f>
        <v>0</v>
      </c>
      <c r="E18" s="1">
        <f t="shared" si="7"/>
        <v>1381223</v>
      </c>
      <c r="F18" s="1">
        <f t="shared" si="7"/>
        <v>0</v>
      </c>
      <c r="G18" s="1">
        <f t="shared" si="7"/>
        <v>0</v>
      </c>
      <c r="H18" s="1">
        <f t="shared" si="7"/>
        <v>0</v>
      </c>
      <c r="I18" s="1">
        <f t="shared" si="7"/>
        <v>0</v>
      </c>
      <c r="J18" s="1">
        <f t="shared" si="7"/>
        <v>0</v>
      </c>
      <c r="K18" s="1">
        <f t="shared" si="7"/>
        <v>0</v>
      </c>
      <c r="L18" s="1">
        <f t="shared" si="7"/>
        <v>0</v>
      </c>
      <c r="M18" s="1">
        <f t="shared" si="7"/>
        <v>0</v>
      </c>
      <c r="N18" s="1">
        <f t="shared" si="7"/>
        <v>0</v>
      </c>
      <c r="O18" s="1">
        <f t="shared" si="7"/>
        <v>0</v>
      </c>
      <c r="P18" s="1">
        <f t="shared" si="7"/>
        <v>0</v>
      </c>
    </row>
    <row r="19" spans="1:16" ht="12.75" customHeight="1">
      <c r="A19" s="120" t="s">
        <v>50</v>
      </c>
      <c r="B19" s="16" t="s">
        <v>2</v>
      </c>
      <c r="C19" s="1">
        <f t="shared" si="6"/>
        <v>2057537</v>
      </c>
      <c r="D19" s="3"/>
      <c r="E19" s="17">
        <v>2041432</v>
      </c>
      <c r="F19" s="1"/>
      <c r="G19" s="5"/>
      <c r="H19" s="17">
        <v>16105</v>
      </c>
      <c r="I19" s="17">
        <v>7158</v>
      </c>
      <c r="J19" s="1"/>
      <c r="K19" s="1"/>
      <c r="L19" s="1"/>
      <c r="M19" s="17">
        <v>25164</v>
      </c>
      <c r="N19" s="17">
        <v>4414</v>
      </c>
      <c r="O19" s="1"/>
      <c r="P19" s="2"/>
    </row>
    <row r="20" spans="1:16" ht="12.75">
      <c r="A20" s="120"/>
      <c r="B20" s="16" t="s">
        <v>3</v>
      </c>
      <c r="C20" s="1">
        <f t="shared" si="6"/>
        <v>727349</v>
      </c>
      <c r="D20" s="3"/>
      <c r="E20" s="17">
        <v>711244</v>
      </c>
      <c r="F20" s="1"/>
      <c r="G20" s="5"/>
      <c r="H20" s="17">
        <v>16105</v>
      </c>
      <c r="I20" s="17">
        <v>7158</v>
      </c>
      <c r="J20" s="1"/>
      <c r="K20" s="1"/>
      <c r="L20" s="1"/>
      <c r="M20" s="17">
        <v>25164</v>
      </c>
      <c r="N20" s="17">
        <v>4414</v>
      </c>
      <c r="O20" s="1"/>
      <c r="P20" s="2"/>
    </row>
    <row r="21" spans="1:16" ht="13.5" thickBot="1">
      <c r="A21" s="121"/>
      <c r="B21" s="18" t="s">
        <v>4</v>
      </c>
      <c r="C21" s="1">
        <f t="shared" si="6"/>
        <v>1330188</v>
      </c>
      <c r="D21" s="4">
        <f aca="true" t="shared" si="8" ref="D21:P21">D19-D20</f>
        <v>0</v>
      </c>
      <c r="E21" s="4">
        <f t="shared" si="8"/>
        <v>1330188</v>
      </c>
      <c r="F21" s="4">
        <f t="shared" si="8"/>
        <v>0</v>
      </c>
      <c r="G21" s="4">
        <f t="shared" si="8"/>
        <v>0</v>
      </c>
      <c r="H21" s="4">
        <f t="shared" si="8"/>
        <v>0</v>
      </c>
      <c r="I21" s="4">
        <f t="shared" si="8"/>
        <v>0</v>
      </c>
      <c r="J21" s="4">
        <f t="shared" si="8"/>
        <v>0</v>
      </c>
      <c r="K21" s="4">
        <f t="shared" si="8"/>
        <v>0</v>
      </c>
      <c r="L21" s="4">
        <f t="shared" si="8"/>
        <v>0</v>
      </c>
      <c r="M21" s="4">
        <f t="shared" si="8"/>
        <v>0</v>
      </c>
      <c r="N21" s="4">
        <f t="shared" si="8"/>
        <v>0</v>
      </c>
      <c r="O21" s="4">
        <f t="shared" si="8"/>
        <v>0</v>
      </c>
      <c r="P21" s="4">
        <f t="shared" si="8"/>
        <v>0</v>
      </c>
    </row>
    <row r="22" spans="1:16" ht="12.75">
      <c r="A22" s="136" t="s">
        <v>62</v>
      </c>
      <c r="B22" s="137"/>
      <c r="C22" s="19" t="s">
        <v>15</v>
      </c>
      <c r="D22" s="19" t="s">
        <v>24</v>
      </c>
      <c r="E22" s="19" t="s">
        <v>25</v>
      </c>
      <c r="F22" s="19" t="s">
        <v>26</v>
      </c>
      <c r="G22" s="19" t="s">
        <v>27</v>
      </c>
      <c r="H22" s="19" t="s">
        <v>28</v>
      </c>
      <c r="I22" s="19" t="s">
        <v>29</v>
      </c>
      <c r="J22" s="19" t="s">
        <v>30</v>
      </c>
      <c r="K22" s="19" t="s">
        <v>31</v>
      </c>
      <c r="L22" s="19" t="s">
        <v>32</v>
      </c>
      <c r="M22" s="19" t="s">
        <v>16</v>
      </c>
      <c r="N22" s="19" t="s">
        <v>22</v>
      </c>
      <c r="O22" s="19" t="s">
        <v>23</v>
      </c>
      <c r="P22" s="20" t="s">
        <v>33</v>
      </c>
    </row>
    <row r="23" spans="1:16" ht="12.75" customHeight="1">
      <c r="A23" s="120" t="s">
        <v>49</v>
      </c>
      <c r="B23" s="16" t="s">
        <v>2</v>
      </c>
      <c r="C23" s="1">
        <f aca="true" t="shared" si="9" ref="C23:C28">D23+E23+H23+J23+K23+L23</f>
        <v>561313</v>
      </c>
      <c r="D23" s="1"/>
      <c r="E23" s="1">
        <v>553588</v>
      </c>
      <c r="F23" s="1"/>
      <c r="G23" s="5"/>
      <c r="H23" s="1">
        <v>7725</v>
      </c>
      <c r="I23" s="1"/>
      <c r="J23" s="1"/>
      <c r="K23" s="1"/>
      <c r="L23" s="1"/>
      <c r="M23" s="1">
        <v>30320</v>
      </c>
      <c r="N23" s="1"/>
      <c r="O23" s="1"/>
      <c r="P23" s="2"/>
    </row>
    <row r="24" spans="1:16" ht="12.75">
      <c r="A24" s="120"/>
      <c r="B24" s="16" t="s">
        <v>3</v>
      </c>
      <c r="C24" s="1">
        <f t="shared" si="9"/>
        <v>213486</v>
      </c>
      <c r="D24" s="1"/>
      <c r="E24" s="1">
        <v>206701</v>
      </c>
      <c r="F24" s="1"/>
      <c r="G24" s="5"/>
      <c r="H24" s="1">
        <v>6785</v>
      </c>
      <c r="I24" s="1"/>
      <c r="J24" s="1"/>
      <c r="K24" s="1"/>
      <c r="L24" s="1"/>
      <c r="M24" s="1">
        <v>28155</v>
      </c>
      <c r="N24" s="1"/>
      <c r="O24" s="1"/>
      <c r="P24" s="2"/>
    </row>
    <row r="25" spans="1:16" ht="12.75">
      <c r="A25" s="120"/>
      <c r="B25" s="16" t="s">
        <v>4</v>
      </c>
      <c r="C25" s="1">
        <f t="shared" si="9"/>
        <v>347827</v>
      </c>
      <c r="D25" s="1">
        <f aca="true" t="shared" si="10" ref="D25:P25">D23-D24</f>
        <v>0</v>
      </c>
      <c r="E25" s="1">
        <f t="shared" si="10"/>
        <v>346887</v>
      </c>
      <c r="F25" s="1">
        <f t="shared" si="10"/>
        <v>0</v>
      </c>
      <c r="G25" s="1">
        <f t="shared" si="10"/>
        <v>0</v>
      </c>
      <c r="H25" s="1">
        <f t="shared" si="10"/>
        <v>940</v>
      </c>
      <c r="I25" s="1">
        <f t="shared" si="10"/>
        <v>0</v>
      </c>
      <c r="J25" s="1">
        <f t="shared" si="10"/>
        <v>0</v>
      </c>
      <c r="K25" s="1">
        <f t="shared" si="10"/>
        <v>0</v>
      </c>
      <c r="L25" s="1">
        <f t="shared" si="10"/>
        <v>0</v>
      </c>
      <c r="M25" s="1">
        <f t="shared" si="10"/>
        <v>2165</v>
      </c>
      <c r="N25" s="1">
        <f t="shared" si="10"/>
        <v>0</v>
      </c>
      <c r="O25" s="1">
        <f t="shared" si="10"/>
        <v>0</v>
      </c>
      <c r="P25" s="1">
        <f t="shared" si="10"/>
        <v>0</v>
      </c>
    </row>
    <row r="26" spans="1:16" ht="12.75" customHeight="1">
      <c r="A26" s="120" t="s">
        <v>50</v>
      </c>
      <c r="B26" s="16" t="s">
        <v>2</v>
      </c>
      <c r="C26" s="1">
        <f t="shared" si="9"/>
        <v>567332</v>
      </c>
      <c r="D26" s="3"/>
      <c r="E26" s="17">
        <v>553588</v>
      </c>
      <c r="F26" s="1"/>
      <c r="G26" s="5"/>
      <c r="H26" s="17">
        <v>13744</v>
      </c>
      <c r="I26" s="17">
        <v>9839</v>
      </c>
      <c r="J26" s="1"/>
      <c r="K26" s="1"/>
      <c r="L26" s="1"/>
      <c r="M26" s="17">
        <v>35597</v>
      </c>
      <c r="N26" s="17">
        <v>2720</v>
      </c>
      <c r="O26" s="1"/>
      <c r="P26" s="2"/>
    </row>
    <row r="27" spans="1:16" ht="12.75">
      <c r="A27" s="120"/>
      <c r="B27" s="16" t="s">
        <v>3</v>
      </c>
      <c r="C27" s="1">
        <f t="shared" si="9"/>
        <v>233600</v>
      </c>
      <c r="D27" s="3"/>
      <c r="E27" s="17">
        <v>220541</v>
      </c>
      <c r="F27" s="1"/>
      <c r="G27" s="5"/>
      <c r="H27" s="17">
        <v>13059</v>
      </c>
      <c r="I27" s="17">
        <v>9839</v>
      </c>
      <c r="J27" s="1"/>
      <c r="K27" s="1"/>
      <c r="L27" s="1"/>
      <c r="M27" s="17">
        <v>33973</v>
      </c>
      <c r="N27" s="17">
        <v>2720</v>
      </c>
      <c r="O27" s="1"/>
      <c r="P27" s="2"/>
    </row>
    <row r="28" spans="1:16" ht="13.5" thickBot="1">
      <c r="A28" s="121"/>
      <c r="B28" s="18" t="s">
        <v>4</v>
      </c>
      <c r="C28" s="1">
        <f t="shared" si="9"/>
        <v>333732</v>
      </c>
      <c r="D28" s="4">
        <f aca="true" t="shared" si="11" ref="D28:P28">D26-D27</f>
        <v>0</v>
      </c>
      <c r="E28" s="4">
        <f t="shared" si="11"/>
        <v>333047</v>
      </c>
      <c r="F28" s="4">
        <f t="shared" si="11"/>
        <v>0</v>
      </c>
      <c r="G28" s="4">
        <f t="shared" si="11"/>
        <v>0</v>
      </c>
      <c r="H28" s="4">
        <f t="shared" si="11"/>
        <v>685</v>
      </c>
      <c r="I28" s="4">
        <f t="shared" si="11"/>
        <v>0</v>
      </c>
      <c r="J28" s="4">
        <f t="shared" si="11"/>
        <v>0</v>
      </c>
      <c r="K28" s="4">
        <f t="shared" si="11"/>
        <v>0</v>
      </c>
      <c r="L28" s="4">
        <f t="shared" si="11"/>
        <v>0</v>
      </c>
      <c r="M28" s="4">
        <f t="shared" si="11"/>
        <v>1624</v>
      </c>
      <c r="N28" s="4">
        <f t="shared" si="11"/>
        <v>0</v>
      </c>
      <c r="O28" s="4">
        <f t="shared" si="11"/>
        <v>0</v>
      </c>
      <c r="P28" s="4">
        <f t="shared" si="11"/>
        <v>0</v>
      </c>
    </row>
    <row r="29" spans="1:16" ht="12.75">
      <c r="A29" s="136" t="s">
        <v>63</v>
      </c>
      <c r="B29" s="137"/>
      <c r="C29" s="19" t="s">
        <v>15</v>
      </c>
      <c r="D29" s="19" t="s">
        <v>24</v>
      </c>
      <c r="E29" s="19" t="s">
        <v>25</v>
      </c>
      <c r="F29" s="19" t="s">
        <v>26</v>
      </c>
      <c r="G29" s="19" t="s">
        <v>27</v>
      </c>
      <c r="H29" s="19" t="s">
        <v>28</v>
      </c>
      <c r="I29" s="19" t="s">
        <v>29</v>
      </c>
      <c r="J29" s="19" t="s">
        <v>30</v>
      </c>
      <c r="K29" s="19" t="s">
        <v>31</v>
      </c>
      <c r="L29" s="19" t="s">
        <v>32</v>
      </c>
      <c r="M29" s="19" t="s">
        <v>16</v>
      </c>
      <c r="N29" s="19" t="s">
        <v>22</v>
      </c>
      <c r="O29" s="19" t="s">
        <v>23</v>
      </c>
      <c r="P29" s="20" t="s">
        <v>33</v>
      </c>
    </row>
    <row r="30" spans="1:16" ht="12.75" customHeight="1">
      <c r="A30" s="120" t="s">
        <v>49</v>
      </c>
      <c r="B30" s="16" t="s">
        <v>2</v>
      </c>
      <c r="C30" s="1">
        <f aca="true" t="shared" si="12" ref="C30:C35">D30+E30+H30+J30+K30+L30</f>
        <v>798251</v>
      </c>
      <c r="D30" s="1"/>
      <c r="E30" s="1">
        <v>771999</v>
      </c>
      <c r="F30" s="1"/>
      <c r="G30" s="5"/>
      <c r="H30" s="1">
        <v>26252</v>
      </c>
      <c r="I30" s="1">
        <v>8669</v>
      </c>
      <c r="J30" s="1"/>
      <c r="K30" s="1"/>
      <c r="L30" s="1"/>
      <c r="M30" s="1">
        <v>72170</v>
      </c>
      <c r="N30" s="1">
        <v>3120</v>
      </c>
      <c r="O30" s="1"/>
      <c r="P30" s="2"/>
    </row>
    <row r="31" spans="1:16" ht="12.75">
      <c r="A31" s="120"/>
      <c r="B31" s="16" t="s">
        <v>3</v>
      </c>
      <c r="C31" s="1">
        <f t="shared" si="12"/>
        <v>347338</v>
      </c>
      <c r="D31" s="1"/>
      <c r="E31" s="1">
        <v>331384</v>
      </c>
      <c r="F31" s="1"/>
      <c r="G31" s="5"/>
      <c r="H31" s="1">
        <v>15954</v>
      </c>
      <c r="I31" s="1">
        <v>6024</v>
      </c>
      <c r="J31" s="1"/>
      <c r="K31" s="1"/>
      <c r="L31" s="1"/>
      <c r="M31" s="1">
        <v>67493</v>
      </c>
      <c r="N31" s="1">
        <v>3120</v>
      </c>
      <c r="O31" s="1"/>
      <c r="P31" s="2"/>
    </row>
    <row r="32" spans="1:16" ht="12.75">
      <c r="A32" s="120"/>
      <c r="B32" s="16" t="s">
        <v>4</v>
      </c>
      <c r="C32" s="1">
        <f t="shared" si="12"/>
        <v>450913</v>
      </c>
      <c r="D32" s="1">
        <f aca="true" t="shared" si="13" ref="D32:P32">D30-D31</f>
        <v>0</v>
      </c>
      <c r="E32" s="1">
        <f t="shared" si="13"/>
        <v>440615</v>
      </c>
      <c r="F32" s="1">
        <f t="shared" si="13"/>
        <v>0</v>
      </c>
      <c r="G32" s="1">
        <f t="shared" si="13"/>
        <v>0</v>
      </c>
      <c r="H32" s="1">
        <f t="shared" si="13"/>
        <v>10298</v>
      </c>
      <c r="I32" s="1">
        <f t="shared" si="13"/>
        <v>2645</v>
      </c>
      <c r="J32" s="1">
        <f t="shared" si="13"/>
        <v>0</v>
      </c>
      <c r="K32" s="1">
        <f t="shared" si="13"/>
        <v>0</v>
      </c>
      <c r="L32" s="1">
        <f t="shared" si="13"/>
        <v>0</v>
      </c>
      <c r="M32" s="1">
        <f t="shared" si="13"/>
        <v>4677</v>
      </c>
      <c r="N32" s="1">
        <f t="shared" si="13"/>
        <v>0</v>
      </c>
      <c r="O32" s="1">
        <f t="shared" si="13"/>
        <v>0</v>
      </c>
      <c r="P32" s="1">
        <f t="shared" si="13"/>
        <v>0</v>
      </c>
    </row>
    <row r="33" spans="1:16" ht="12.75" customHeight="1">
      <c r="A33" s="120" t="s">
        <v>50</v>
      </c>
      <c r="B33" s="16" t="s">
        <v>2</v>
      </c>
      <c r="C33" s="1">
        <f t="shared" si="12"/>
        <v>810224</v>
      </c>
      <c r="D33" s="3"/>
      <c r="E33" s="17">
        <v>771999</v>
      </c>
      <c r="F33" s="1"/>
      <c r="G33" s="5"/>
      <c r="H33" s="17">
        <v>38225</v>
      </c>
      <c r="I33" s="17">
        <v>12286</v>
      </c>
      <c r="J33" s="1"/>
      <c r="K33" s="1"/>
      <c r="L33" s="1"/>
      <c r="M33" s="17">
        <v>127261</v>
      </c>
      <c r="N33" s="17">
        <v>4779</v>
      </c>
      <c r="O33" s="1"/>
      <c r="P33" s="2"/>
    </row>
    <row r="34" spans="1:16" ht="12.75">
      <c r="A34" s="120"/>
      <c r="B34" s="16" t="s">
        <v>3</v>
      </c>
      <c r="C34" s="1">
        <f t="shared" si="12"/>
        <v>372962</v>
      </c>
      <c r="D34" s="3"/>
      <c r="E34" s="17">
        <v>350684</v>
      </c>
      <c r="F34" s="1"/>
      <c r="G34" s="5"/>
      <c r="H34" s="17">
        <v>22278</v>
      </c>
      <c r="I34" s="17">
        <v>11086</v>
      </c>
      <c r="J34" s="1"/>
      <c r="K34" s="1"/>
      <c r="L34" s="1"/>
      <c r="M34" s="17">
        <v>117975</v>
      </c>
      <c r="N34" s="17">
        <v>4779</v>
      </c>
      <c r="O34" s="1"/>
      <c r="P34" s="2"/>
    </row>
    <row r="35" spans="1:16" ht="13.5" thickBot="1">
      <c r="A35" s="121"/>
      <c r="B35" s="18" t="s">
        <v>4</v>
      </c>
      <c r="C35" s="1">
        <f t="shared" si="12"/>
        <v>437262</v>
      </c>
      <c r="D35" s="4">
        <f aca="true" t="shared" si="14" ref="D35:P35">D33-D34</f>
        <v>0</v>
      </c>
      <c r="E35" s="4">
        <f t="shared" si="14"/>
        <v>421315</v>
      </c>
      <c r="F35" s="4">
        <f t="shared" si="14"/>
        <v>0</v>
      </c>
      <c r="G35" s="4">
        <f t="shared" si="14"/>
        <v>0</v>
      </c>
      <c r="H35" s="4">
        <f t="shared" si="14"/>
        <v>15947</v>
      </c>
      <c r="I35" s="4">
        <f t="shared" si="14"/>
        <v>1200</v>
      </c>
      <c r="J35" s="4">
        <f t="shared" si="14"/>
        <v>0</v>
      </c>
      <c r="K35" s="4">
        <f t="shared" si="14"/>
        <v>0</v>
      </c>
      <c r="L35" s="4">
        <f t="shared" si="14"/>
        <v>0</v>
      </c>
      <c r="M35" s="4">
        <f t="shared" si="14"/>
        <v>9286</v>
      </c>
      <c r="N35" s="4">
        <f t="shared" si="14"/>
        <v>0</v>
      </c>
      <c r="O35" s="4">
        <f t="shared" si="14"/>
        <v>0</v>
      </c>
      <c r="P35" s="4">
        <f t="shared" si="14"/>
        <v>0</v>
      </c>
    </row>
    <row r="36" spans="1:16" ht="12.75">
      <c r="A36" s="136" t="s">
        <v>64</v>
      </c>
      <c r="B36" s="137"/>
      <c r="C36" s="19" t="s">
        <v>15</v>
      </c>
      <c r="D36" s="19" t="s">
        <v>24</v>
      </c>
      <c r="E36" s="19" t="s">
        <v>25</v>
      </c>
      <c r="F36" s="19" t="s">
        <v>26</v>
      </c>
      <c r="G36" s="19" t="s">
        <v>27</v>
      </c>
      <c r="H36" s="19" t="s">
        <v>28</v>
      </c>
      <c r="I36" s="19" t="s">
        <v>29</v>
      </c>
      <c r="J36" s="19" t="s">
        <v>30</v>
      </c>
      <c r="K36" s="19" t="s">
        <v>31</v>
      </c>
      <c r="L36" s="19" t="s">
        <v>32</v>
      </c>
      <c r="M36" s="19" t="s">
        <v>16</v>
      </c>
      <c r="N36" s="19" t="s">
        <v>22</v>
      </c>
      <c r="O36" s="19" t="s">
        <v>23</v>
      </c>
      <c r="P36" s="20" t="s">
        <v>33</v>
      </c>
    </row>
    <row r="37" spans="1:16" ht="12.75" customHeight="1">
      <c r="A37" s="120" t="s">
        <v>49</v>
      </c>
      <c r="B37" s="16" t="s">
        <v>2</v>
      </c>
      <c r="C37" s="1">
        <f aca="true" t="shared" si="15" ref="C37:C42">D37+E37+H37+J37+K37+L37</f>
        <v>5476907</v>
      </c>
      <c r="D37" s="1"/>
      <c r="E37" s="1">
        <v>5455882</v>
      </c>
      <c r="F37" s="1"/>
      <c r="G37" s="5"/>
      <c r="H37" s="1">
        <v>21025</v>
      </c>
      <c r="I37" s="1">
        <v>17840</v>
      </c>
      <c r="J37" s="1"/>
      <c r="K37" s="1"/>
      <c r="L37" s="1"/>
      <c r="M37" s="1">
        <v>113773</v>
      </c>
      <c r="N37" s="1">
        <v>388</v>
      </c>
      <c r="O37" s="1"/>
      <c r="P37" s="2"/>
    </row>
    <row r="38" spans="1:16" ht="12.75">
      <c r="A38" s="120"/>
      <c r="B38" s="16" t="s">
        <v>3</v>
      </c>
      <c r="C38" s="1">
        <f t="shared" si="15"/>
        <v>408265</v>
      </c>
      <c r="D38" s="1"/>
      <c r="E38" s="1">
        <v>389314</v>
      </c>
      <c r="F38" s="1"/>
      <c r="G38" s="5"/>
      <c r="H38" s="1">
        <v>18951</v>
      </c>
      <c r="I38" s="1">
        <v>17840</v>
      </c>
      <c r="J38" s="1"/>
      <c r="K38" s="1"/>
      <c r="L38" s="1"/>
      <c r="M38" s="1">
        <v>113397</v>
      </c>
      <c r="N38" s="1">
        <v>388</v>
      </c>
      <c r="O38" s="1"/>
      <c r="P38" s="2"/>
    </row>
    <row r="39" spans="1:16" ht="12.75">
      <c r="A39" s="120"/>
      <c r="B39" s="16" t="s">
        <v>4</v>
      </c>
      <c r="C39" s="1">
        <f t="shared" si="15"/>
        <v>5068642</v>
      </c>
      <c r="D39" s="1">
        <f aca="true" t="shared" si="16" ref="D39:P39">D37-D38</f>
        <v>0</v>
      </c>
      <c r="E39" s="1">
        <f t="shared" si="16"/>
        <v>5066568</v>
      </c>
      <c r="F39" s="1">
        <f t="shared" si="16"/>
        <v>0</v>
      </c>
      <c r="G39" s="1">
        <f t="shared" si="16"/>
        <v>0</v>
      </c>
      <c r="H39" s="1">
        <f t="shared" si="16"/>
        <v>2074</v>
      </c>
      <c r="I39" s="1">
        <f t="shared" si="16"/>
        <v>0</v>
      </c>
      <c r="J39" s="1">
        <f t="shared" si="16"/>
        <v>0</v>
      </c>
      <c r="K39" s="1">
        <f t="shared" si="16"/>
        <v>0</v>
      </c>
      <c r="L39" s="1">
        <f t="shared" si="16"/>
        <v>0</v>
      </c>
      <c r="M39" s="1">
        <f t="shared" si="16"/>
        <v>376</v>
      </c>
      <c r="N39" s="1">
        <f t="shared" si="16"/>
        <v>0</v>
      </c>
      <c r="O39" s="1">
        <f t="shared" si="16"/>
        <v>0</v>
      </c>
      <c r="P39" s="1">
        <f t="shared" si="16"/>
        <v>0</v>
      </c>
    </row>
    <row r="40" spans="1:16" ht="12.75" customHeight="1">
      <c r="A40" s="120" t="s">
        <v>50</v>
      </c>
      <c r="B40" s="16" t="s">
        <v>2</v>
      </c>
      <c r="C40" s="1">
        <f t="shared" si="15"/>
        <v>5376436</v>
      </c>
      <c r="D40" s="3"/>
      <c r="E40" s="17">
        <v>5339815</v>
      </c>
      <c r="F40" s="1"/>
      <c r="G40" s="5"/>
      <c r="H40" s="17">
        <v>36621</v>
      </c>
      <c r="I40" s="17">
        <v>20054</v>
      </c>
      <c r="J40" s="1"/>
      <c r="K40" s="1"/>
      <c r="L40" s="1"/>
      <c r="M40" s="17">
        <v>113632</v>
      </c>
      <c r="N40" s="17">
        <v>4992</v>
      </c>
      <c r="O40" s="1"/>
      <c r="P40" s="2"/>
    </row>
    <row r="41" spans="1:16" ht="12.75">
      <c r="A41" s="120"/>
      <c r="B41" s="16" t="s">
        <v>3</v>
      </c>
      <c r="C41" s="1">
        <f t="shared" si="15"/>
        <v>517673</v>
      </c>
      <c r="D41" s="3"/>
      <c r="E41" s="17">
        <v>481052</v>
      </c>
      <c r="F41" s="1"/>
      <c r="G41" s="5"/>
      <c r="H41" s="17">
        <v>36621</v>
      </c>
      <c r="I41" s="17">
        <v>20054</v>
      </c>
      <c r="J41" s="1"/>
      <c r="K41" s="1"/>
      <c r="L41" s="1"/>
      <c r="M41" s="17">
        <v>113632</v>
      </c>
      <c r="N41" s="17">
        <v>4992</v>
      </c>
      <c r="O41" s="1"/>
      <c r="P41" s="2"/>
    </row>
    <row r="42" spans="1:16" ht="13.5" thickBot="1">
      <c r="A42" s="121"/>
      <c r="B42" s="18" t="s">
        <v>4</v>
      </c>
      <c r="C42" s="1">
        <f t="shared" si="15"/>
        <v>4858763</v>
      </c>
      <c r="D42" s="4">
        <f aca="true" t="shared" si="17" ref="D42:P42">D40-D41</f>
        <v>0</v>
      </c>
      <c r="E42" s="4">
        <f t="shared" si="17"/>
        <v>4858763</v>
      </c>
      <c r="F42" s="4">
        <f t="shared" si="17"/>
        <v>0</v>
      </c>
      <c r="G42" s="4">
        <f t="shared" si="17"/>
        <v>0</v>
      </c>
      <c r="H42" s="4">
        <f t="shared" si="17"/>
        <v>0</v>
      </c>
      <c r="I42" s="4">
        <f t="shared" si="17"/>
        <v>0</v>
      </c>
      <c r="J42" s="4">
        <f t="shared" si="17"/>
        <v>0</v>
      </c>
      <c r="K42" s="4">
        <f t="shared" si="17"/>
        <v>0</v>
      </c>
      <c r="L42" s="4">
        <f t="shared" si="17"/>
        <v>0</v>
      </c>
      <c r="M42" s="4">
        <f t="shared" si="17"/>
        <v>0</v>
      </c>
      <c r="N42" s="4">
        <f t="shared" si="17"/>
        <v>0</v>
      </c>
      <c r="O42" s="4">
        <f t="shared" si="17"/>
        <v>0</v>
      </c>
      <c r="P42" s="4">
        <f t="shared" si="17"/>
        <v>0</v>
      </c>
    </row>
    <row r="43" spans="1:16" ht="12.75">
      <c r="A43" s="136" t="s">
        <v>65</v>
      </c>
      <c r="B43" s="137"/>
      <c r="C43" s="19" t="s">
        <v>15</v>
      </c>
      <c r="D43" s="19" t="s">
        <v>24</v>
      </c>
      <c r="E43" s="19" t="s">
        <v>25</v>
      </c>
      <c r="F43" s="19" t="s">
        <v>26</v>
      </c>
      <c r="G43" s="19" t="s">
        <v>27</v>
      </c>
      <c r="H43" s="19" t="s">
        <v>28</v>
      </c>
      <c r="I43" s="19" t="s">
        <v>29</v>
      </c>
      <c r="J43" s="19" t="s">
        <v>30</v>
      </c>
      <c r="K43" s="19" t="s">
        <v>31</v>
      </c>
      <c r="L43" s="19" t="s">
        <v>32</v>
      </c>
      <c r="M43" s="19" t="s">
        <v>16</v>
      </c>
      <c r="N43" s="19" t="s">
        <v>22</v>
      </c>
      <c r="O43" s="19" t="s">
        <v>23</v>
      </c>
      <c r="P43" s="20" t="s">
        <v>33</v>
      </c>
    </row>
    <row r="44" spans="1:16" ht="12.75" customHeight="1">
      <c r="A44" s="120" t="s">
        <v>49</v>
      </c>
      <c r="B44" s="16" t="s">
        <v>2</v>
      </c>
      <c r="C44" s="1">
        <f aca="true" t="shared" si="18" ref="C44:C49">D44+E44+H44+J44+K44+L44</f>
        <v>1238116</v>
      </c>
      <c r="D44" s="1"/>
      <c r="E44" s="1">
        <v>1230218</v>
      </c>
      <c r="F44" s="1"/>
      <c r="G44" s="5"/>
      <c r="H44" s="1">
        <v>7898</v>
      </c>
      <c r="I44" s="1">
        <v>2473</v>
      </c>
      <c r="J44" s="1"/>
      <c r="K44" s="1"/>
      <c r="L44" s="1"/>
      <c r="M44" s="1">
        <v>52650</v>
      </c>
      <c r="N44" s="1"/>
      <c r="O44" s="1"/>
      <c r="P44" s="2"/>
    </row>
    <row r="45" spans="1:16" ht="12.75">
      <c r="A45" s="120"/>
      <c r="B45" s="16" t="s">
        <v>3</v>
      </c>
      <c r="C45" s="1">
        <f t="shared" si="18"/>
        <v>448647</v>
      </c>
      <c r="D45" s="1"/>
      <c r="E45" s="1">
        <v>443009</v>
      </c>
      <c r="F45" s="1"/>
      <c r="G45" s="5"/>
      <c r="H45" s="1">
        <v>5638</v>
      </c>
      <c r="I45" s="1">
        <v>2473</v>
      </c>
      <c r="J45" s="1"/>
      <c r="K45" s="1"/>
      <c r="L45" s="1"/>
      <c r="M45" s="1">
        <v>50400</v>
      </c>
      <c r="N45" s="1"/>
      <c r="O45" s="1"/>
      <c r="P45" s="2"/>
    </row>
    <row r="46" spans="1:16" ht="12.75">
      <c r="A46" s="120"/>
      <c r="B46" s="16" t="s">
        <v>4</v>
      </c>
      <c r="C46" s="1">
        <f t="shared" si="18"/>
        <v>789469</v>
      </c>
      <c r="D46" s="1">
        <f aca="true" t="shared" si="19" ref="D46:P46">D44-D45</f>
        <v>0</v>
      </c>
      <c r="E46" s="1">
        <f t="shared" si="19"/>
        <v>787209</v>
      </c>
      <c r="F46" s="1">
        <f t="shared" si="19"/>
        <v>0</v>
      </c>
      <c r="G46" s="1">
        <f t="shared" si="19"/>
        <v>0</v>
      </c>
      <c r="H46" s="1">
        <f t="shared" si="19"/>
        <v>2260</v>
      </c>
      <c r="I46" s="1">
        <f t="shared" si="19"/>
        <v>0</v>
      </c>
      <c r="J46" s="1">
        <f t="shared" si="19"/>
        <v>0</v>
      </c>
      <c r="K46" s="1">
        <f t="shared" si="19"/>
        <v>0</v>
      </c>
      <c r="L46" s="1">
        <f t="shared" si="19"/>
        <v>0</v>
      </c>
      <c r="M46" s="1">
        <f t="shared" si="19"/>
        <v>2250</v>
      </c>
      <c r="N46" s="1">
        <f t="shared" si="19"/>
        <v>0</v>
      </c>
      <c r="O46" s="1">
        <f t="shared" si="19"/>
        <v>0</v>
      </c>
      <c r="P46" s="1">
        <f t="shared" si="19"/>
        <v>0</v>
      </c>
    </row>
    <row r="47" spans="1:16" ht="12.75" customHeight="1">
      <c r="A47" s="120" t="s">
        <v>50</v>
      </c>
      <c r="B47" s="16" t="s">
        <v>2</v>
      </c>
      <c r="C47" s="1">
        <f t="shared" si="18"/>
        <v>1256721</v>
      </c>
      <c r="D47" s="3"/>
      <c r="E47" s="17">
        <v>1230218</v>
      </c>
      <c r="F47" s="1"/>
      <c r="G47" s="5"/>
      <c r="H47" s="17">
        <v>26503</v>
      </c>
      <c r="I47" s="17">
        <v>16520</v>
      </c>
      <c r="J47" s="1"/>
      <c r="K47" s="1"/>
      <c r="L47" s="1"/>
      <c r="M47" s="17">
        <v>64406</v>
      </c>
      <c r="N47" s="17">
        <v>2970</v>
      </c>
      <c r="O47" s="1"/>
      <c r="P47" s="2"/>
    </row>
    <row r="48" spans="1:16" ht="12.75">
      <c r="A48" s="120"/>
      <c r="B48" s="16" t="s">
        <v>3</v>
      </c>
      <c r="C48" s="1">
        <f t="shared" si="18"/>
        <v>498368</v>
      </c>
      <c r="D48" s="3"/>
      <c r="E48" s="17">
        <v>473764</v>
      </c>
      <c r="F48" s="1"/>
      <c r="G48" s="5"/>
      <c r="H48" s="17">
        <v>24604</v>
      </c>
      <c r="I48" s="17">
        <v>16520</v>
      </c>
      <c r="J48" s="1"/>
      <c r="K48" s="1"/>
      <c r="L48" s="1"/>
      <c r="M48" s="17">
        <v>64406</v>
      </c>
      <c r="N48" s="17">
        <v>2970</v>
      </c>
      <c r="O48" s="1"/>
      <c r="P48" s="2"/>
    </row>
    <row r="49" spans="1:16" ht="13.5" thickBot="1">
      <c r="A49" s="121"/>
      <c r="B49" s="18" t="s">
        <v>4</v>
      </c>
      <c r="C49" s="1">
        <f t="shared" si="18"/>
        <v>758353</v>
      </c>
      <c r="D49" s="4">
        <f aca="true" t="shared" si="20" ref="D49:P49">D47-D48</f>
        <v>0</v>
      </c>
      <c r="E49" s="4">
        <f t="shared" si="20"/>
        <v>756454</v>
      </c>
      <c r="F49" s="4">
        <f t="shared" si="20"/>
        <v>0</v>
      </c>
      <c r="G49" s="4">
        <f t="shared" si="20"/>
        <v>0</v>
      </c>
      <c r="H49" s="4">
        <f t="shared" si="20"/>
        <v>1899</v>
      </c>
      <c r="I49" s="4">
        <f t="shared" si="20"/>
        <v>0</v>
      </c>
      <c r="J49" s="4">
        <f t="shared" si="20"/>
        <v>0</v>
      </c>
      <c r="K49" s="4">
        <f t="shared" si="20"/>
        <v>0</v>
      </c>
      <c r="L49" s="4">
        <f t="shared" si="20"/>
        <v>0</v>
      </c>
      <c r="M49" s="4">
        <f t="shared" si="20"/>
        <v>0</v>
      </c>
      <c r="N49" s="4">
        <f t="shared" si="20"/>
        <v>0</v>
      </c>
      <c r="O49" s="4">
        <f t="shared" si="20"/>
        <v>0</v>
      </c>
      <c r="P49" s="4">
        <f t="shared" si="20"/>
        <v>0</v>
      </c>
    </row>
    <row r="50" spans="1:16" ht="12.75">
      <c r="A50" s="136" t="s">
        <v>66</v>
      </c>
      <c r="B50" s="137"/>
      <c r="C50" s="19" t="s">
        <v>15</v>
      </c>
      <c r="D50" s="19" t="s">
        <v>24</v>
      </c>
      <c r="E50" s="19" t="s">
        <v>25</v>
      </c>
      <c r="F50" s="19" t="s">
        <v>26</v>
      </c>
      <c r="G50" s="19" t="s">
        <v>27</v>
      </c>
      <c r="H50" s="19" t="s">
        <v>28</v>
      </c>
      <c r="I50" s="19" t="s">
        <v>29</v>
      </c>
      <c r="J50" s="19" t="s">
        <v>30</v>
      </c>
      <c r="K50" s="19" t="s">
        <v>31</v>
      </c>
      <c r="L50" s="19" t="s">
        <v>32</v>
      </c>
      <c r="M50" s="19" t="s">
        <v>16</v>
      </c>
      <c r="N50" s="19" t="s">
        <v>22</v>
      </c>
      <c r="O50" s="19" t="s">
        <v>23</v>
      </c>
      <c r="P50" s="20" t="s">
        <v>33</v>
      </c>
    </row>
    <row r="51" spans="1:16" ht="12.75" customHeight="1">
      <c r="A51" s="120" t="s">
        <v>49</v>
      </c>
      <c r="B51" s="16" t="s">
        <v>2</v>
      </c>
      <c r="C51" s="1">
        <f aca="true" t="shared" si="21" ref="C51:C56">D51+E51+H51+J51+K51+L51</f>
        <v>8540913</v>
      </c>
      <c r="D51" s="1"/>
      <c r="E51" s="1">
        <v>8363566</v>
      </c>
      <c r="F51" s="1"/>
      <c r="G51" s="5"/>
      <c r="H51" s="1">
        <v>177347</v>
      </c>
      <c r="I51" s="1">
        <v>86630</v>
      </c>
      <c r="J51" s="1"/>
      <c r="K51" s="1"/>
      <c r="L51" s="1"/>
      <c r="M51" s="1">
        <v>215842</v>
      </c>
      <c r="N51" s="1"/>
      <c r="O51" s="1"/>
      <c r="P51" s="2"/>
    </row>
    <row r="52" spans="1:16" ht="12.75">
      <c r="A52" s="120"/>
      <c r="B52" s="16" t="s">
        <v>3</v>
      </c>
      <c r="C52" s="1">
        <f t="shared" si="21"/>
        <v>894200</v>
      </c>
      <c r="D52" s="1"/>
      <c r="E52" s="1">
        <v>856167</v>
      </c>
      <c r="F52" s="1"/>
      <c r="G52" s="5"/>
      <c r="H52" s="1">
        <v>38033</v>
      </c>
      <c r="I52" s="1">
        <v>26430</v>
      </c>
      <c r="J52" s="1"/>
      <c r="K52" s="1"/>
      <c r="L52" s="1"/>
      <c r="M52" s="1">
        <v>215842</v>
      </c>
      <c r="N52" s="1"/>
      <c r="O52" s="1"/>
      <c r="P52" s="2"/>
    </row>
    <row r="53" spans="1:16" ht="12.75">
      <c r="A53" s="120"/>
      <c r="B53" s="16" t="s">
        <v>4</v>
      </c>
      <c r="C53" s="1">
        <f t="shared" si="21"/>
        <v>7646713</v>
      </c>
      <c r="D53" s="1">
        <f aca="true" t="shared" si="22" ref="D53:P53">D51-D52</f>
        <v>0</v>
      </c>
      <c r="E53" s="1">
        <f t="shared" si="22"/>
        <v>7507399</v>
      </c>
      <c r="F53" s="1">
        <f t="shared" si="22"/>
        <v>0</v>
      </c>
      <c r="G53" s="1">
        <f t="shared" si="22"/>
        <v>0</v>
      </c>
      <c r="H53" s="1">
        <f t="shared" si="22"/>
        <v>139314</v>
      </c>
      <c r="I53" s="1">
        <f t="shared" si="22"/>
        <v>60200</v>
      </c>
      <c r="J53" s="1">
        <f t="shared" si="22"/>
        <v>0</v>
      </c>
      <c r="K53" s="1">
        <f t="shared" si="22"/>
        <v>0</v>
      </c>
      <c r="L53" s="1">
        <f t="shared" si="22"/>
        <v>0</v>
      </c>
      <c r="M53" s="1">
        <f t="shared" si="22"/>
        <v>0</v>
      </c>
      <c r="N53" s="1">
        <f t="shared" si="22"/>
        <v>0</v>
      </c>
      <c r="O53" s="1">
        <f t="shared" si="22"/>
        <v>0</v>
      </c>
      <c r="P53" s="1">
        <f t="shared" si="22"/>
        <v>0</v>
      </c>
    </row>
    <row r="54" spans="1:16" ht="12.75" customHeight="1">
      <c r="A54" s="120" t="s">
        <v>50</v>
      </c>
      <c r="B54" s="16" t="s">
        <v>2</v>
      </c>
      <c r="C54" s="1">
        <f t="shared" si="21"/>
        <v>9420955</v>
      </c>
      <c r="D54" s="3"/>
      <c r="E54" s="17">
        <v>9057119</v>
      </c>
      <c r="F54" s="1"/>
      <c r="G54" s="5"/>
      <c r="H54" s="17">
        <v>363836</v>
      </c>
      <c r="I54" s="17">
        <v>96470</v>
      </c>
      <c r="J54" s="1"/>
      <c r="K54" s="1"/>
      <c r="L54" s="1"/>
      <c r="M54" s="17">
        <v>763899</v>
      </c>
      <c r="N54" s="17">
        <v>28074</v>
      </c>
      <c r="O54" s="1"/>
      <c r="P54" s="2"/>
    </row>
    <row r="55" spans="1:16" ht="12.75">
      <c r="A55" s="120"/>
      <c r="B55" s="16" t="s">
        <v>3</v>
      </c>
      <c r="C55" s="1">
        <f t="shared" si="21"/>
        <v>1235763</v>
      </c>
      <c r="D55" s="3"/>
      <c r="E55" s="17">
        <v>1081922</v>
      </c>
      <c r="F55" s="1"/>
      <c r="G55" s="5"/>
      <c r="H55" s="17">
        <v>153841</v>
      </c>
      <c r="I55" s="17">
        <v>62070</v>
      </c>
      <c r="J55" s="1"/>
      <c r="K55" s="1"/>
      <c r="L55" s="1"/>
      <c r="M55" s="17">
        <v>673219</v>
      </c>
      <c r="N55" s="17">
        <v>28074</v>
      </c>
      <c r="O55" s="1"/>
      <c r="P55" s="2"/>
    </row>
    <row r="56" spans="1:16" ht="13.5" thickBot="1">
      <c r="A56" s="121"/>
      <c r="B56" s="18" t="s">
        <v>4</v>
      </c>
      <c r="C56" s="1">
        <f t="shared" si="21"/>
        <v>8185192</v>
      </c>
      <c r="D56" s="4">
        <f aca="true" t="shared" si="23" ref="D56:P56">D54-D55</f>
        <v>0</v>
      </c>
      <c r="E56" s="4">
        <f t="shared" si="23"/>
        <v>7975197</v>
      </c>
      <c r="F56" s="4">
        <f t="shared" si="23"/>
        <v>0</v>
      </c>
      <c r="G56" s="4">
        <f t="shared" si="23"/>
        <v>0</v>
      </c>
      <c r="H56" s="4">
        <f t="shared" si="23"/>
        <v>209995</v>
      </c>
      <c r="I56" s="4">
        <f t="shared" si="23"/>
        <v>34400</v>
      </c>
      <c r="J56" s="4">
        <f t="shared" si="23"/>
        <v>0</v>
      </c>
      <c r="K56" s="4">
        <f t="shared" si="23"/>
        <v>0</v>
      </c>
      <c r="L56" s="4">
        <f t="shared" si="23"/>
        <v>0</v>
      </c>
      <c r="M56" s="4">
        <f t="shared" si="23"/>
        <v>90680</v>
      </c>
      <c r="N56" s="4">
        <f t="shared" si="23"/>
        <v>0</v>
      </c>
      <c r="O56" s="4">
        <f t="shared" si="23"/>
        <v>0</v>
      </c>
      <c r="P56" s="4">
        <f t="shared" si="23"/>
        <v>0</v>
      </c>
    </row>
    <row r="57" spans="1:16" ht="12.75">
      <c r="A57" s="136" t="s">
        <v>67</v>
      </c>
      <c r="B57" s="137"/>
      <c r="C57" s="19" t="s">
        <v>15</v>
      </c>
      <c r="D57" s="19" t="s">
        <v>24</v>
      </c>
      <c r="E57" s="19" t="s">
        <v>25</v>
      </c>
      <c r="F57" s="19" t="s">
        <v>26</v>
      </c>
      <c r="G57" s="19" t="s">
        <v>27</v>
      </c>
      <c r="H57" s="19" t="s">
        <v>28</v>
      </c>
      <c r="I57" s="19" t="s">
        <v>29</v>
      </c>
      <c r="J57" s="19" t="s">
        <v>30</v>
      </c>
      <c r="K57" s="19" t="s">
        <v>31</v>
      </c>
      <c r="L57" s="19" t="s">
        <v>32</v>
      </c>
      <c r="M57" s="19" t="s">
        <v>16</v>
      </c>
      <c r="N57" s="19" t="s">
        <v>22</v>
      </c>
      <c r="O57" s="19" t="s">
        <v>23</v>
      </c>
      <c r="P57" s="20" t="s">
        <v>33</v>
      </c>
    </row>
    <row r="58" spans="1:16" ht="12.75" customHeight="1">
      <c r="A58" s="120" t="s">
        <v>49</v>
      </c>
      <c r="B58" s="16" t="s">
        <v>2</v>
      </c>
      <c r="C58" s="1">
        <f aca="true" t="shared" si="24" ref="C58:C63">D58+E58+H58+J58+K58+L58</f>
        <v>269682</v>
      </c>
      <c r="D58" s="1"/>
      <c r="E58" s="1">
        <v>251160</v>
      </c>
      <c r="F58" s="1"/>
      <c r="G58" s="5"/>
      <c r="H58" s="1">
        <v>18522</v>
      </c>
      <c r="I58" s="1"/>
      <c r="J58" s="1"/>
      <c r="K58" s="1"/>
      <c r="L58" s="1"/>
      <c r="M58" s="1">
        <v>92420</v>
      </c>
      <c r="N58" s="1"/>
      <c r="O58" s="1"/>
      <c r="P58" s="2"/>
    </row>
    <row r="59" spans="1:16" ht="12.75">
      <c r="A59" s="120"/>
      <c r="B59" s="16" t="s">
        <v>3</v>
      </c>
      <c r="C59" s="1">
        <f t="shared" si="24"/>
        <v>124282</v>
      </c>
      <c r="D59" s="1"/>
      <c r="E59" s="1">
        <v>114270</v>
      </c>
      <c r="F59" s="1"/>
      <c r="G59" s="5"/>
      <c r="H59" s="1">
        <v>10012</v>
      </c>
      <c r="I59" s="1"/>
      <c r="J59" s="1"/>
      <c r="K59" s="1"/>
      <c r="L59" s="1"/>
      <c r="M59" s="1">
        <v>85088</v>
      </c>
      <c r="N59" s="1"/>
      <c r="O59" s="1"/>
      <c r="P59" s="2"/>
    </row>
    <row r="60" spans="1:16" ht="12.75">
      <c r="A60" s="120"/>
      <c r="B60" s="16" t="s">
        <v>4</v>
      </c>
      <c r="C60" s="1">
        <f t="shared" si="24"/>
        <v>145400</v>
      </c>
      <c r="D60" s="1">
        <f aca="true" t="shared" si="25" ref="D60:P60">D58-D59</f>
        <v>0</v>
      </c>
      <c r="E60" s="1">
        <f t="shared" si="25"/>
        <v>136890</v>
      </c>
      <c r="F60" s="1">
        <f t="shared" si="25"/>
        <v>0</v>
      </c>
      <c r="G60" s="1">
        <f t="shared" si="25"/>
        <v>0</v>
      </c>
      <c r="H60" s="1">
        <f t="shared" si="25"/>
        <v>8510</v>
      </c>
      <c r="I60" s="1">
        <f t="shared" si="25"/>
        <v>0</v>
      </c>
      <c r="J60" s="1">
        <f t="shared" si="25"/>
        <v>0</v>
      </c>
      <c r="K60" s="1">
        <f t="shared" si="25"/>
        <v>0</v>
      </c>
      <c r="L60" s="1">
        <f t="shared" si="25"/>
        <v>0</v>
      </c>
      <c r="M60" s="1">
        <f t="shared" si="25"/>
        <v>7332</v>
      </c>
      <c r="N60" s="1">
        <f t="shared" si="25"/>
        <v>0</v>
      </c>
      <c r="O60" s="1">
        <f t="shared" si="25"/>
        <v>0</v>
      </c>
      <c r="P60" s="1">
        <f t="shared" si="25"/>
        <v>0</v>
      </c>
    </row>
    <row r="61" spans="1:16" ht="12.75" customHeight="1">
      <c r="A61" s="120" t="s">
        <v>50</v>
      </c>
      <c r="B61" s="16" t="s">
        <v>2</v>
      </c>
      <c r="C61" s="1">
        <f t="shared" si="24"/>
        <v>273382</v>
      </c>
      <c r="D61" s="3"/>
      <c r="E61" s="17">
        <v>251160</v>
      </c>
      <c r="F61" s="1"/>
      <c r="G61" s="5"/>
      <c r="H61" s="17">
        <v>22222</v>
      </c>
      <c r="I61" s="17">
        <v>3845</v>
      </c>
      <c r="J61" s="1"/>
      <c r="K61" s="1"/>
      <c r="L61" s="1"/>
      <c r="M61" s="17">
        <v>101723</v>
      </c>
      <c r="N61" s="17">
        <v>2746</v>
      </c>
      <c r="O61" s="1"/>
      <c r="P61" s="2"/>
    </row>
    <row r="62" spans="1:16" ht="12.75">
      <c r="A62" s="120"/>
      <c r="B62" s="16" t="s">
        <v>3</v>
      </c>
      <c r="C62" s="1">
        <f t="shared" si="24"/>
        <v>135690</v>
      </c>
      <c r="D62" s="3"/>
      <c r="E62" s="17">
        <v>120969</v>
      </c>
      <c r="F62" s="1"/>
      <c r="G62" s="5"/>
      <c r="H62" s="17">
        <v>14721</v>
      </c>
      <c r="I62" s="17">
        <v>3845</v>
      </c>
      <c r="J62" s="1"/>
      <c r="K62" s="1"/>
      <c r="L62" s="1"/>
      <c r="M62" s="17">
        <v>95554</v>
      </c>
      <c r="N62" s="17">
        <v>2746</v>
      </c>
      <c r="O62" s="1"/>
      <c r="P62" s="2"/>
    </row>
    <row r="63" spans="1:16" ht="13.5" thickBot="1">
      <c r="A63" s="121"/>
      <c r="B63" s="18" t="s">
        <v>4</v>
      </c>
      <c r="C63" s="1">
        <f t="shared" si="24"/>
        <v>137692</v>
      </c>
      <c r="D63" s="4">
        <f aca="true" t="shared" si="26" ref="D63:P63">D61-D62</f>
        <v>0</v>
      </c>
      <c r="E63" s="4">
        <f t="shared" si="26"/>
        <v>130191</v>
      </c>
      <c r="F63" s="4">
        <f t="shared" si="26"/>
        <v>0</v>
      </c>
      <c r="G63" s="4">
        <f t="shared" si="26"/>
        <v>0</v>
      </c>
      <c r="H63" s="4">
        <f t="shared" si="26"/>
        <v>7501</v>
      </c>
      <c r="I63" s="4">
        <f t="shared" si="26"/>
        <v>0</v>
      </c>
      <c r="J63" s="4">
        <f t="shared" si="26"/>
        <v>0</v>
      </c>
      <c r="K63" s="4">
        <f t="shared" si="26"/>
        <v>0</v>
      </c>
      <c r="L63" s="4">
        <f t="shared" si="26"/>
        <v>0</v>
      </c>
      <c r="M63" s="4">
        <f t="shared" si="26"/>
        <v>6169</v>
      </c>
      <c r="N63" s="4">
        <f t="shared" si="26"/>
        <v>0</v>
      </c>
      <c r="O63" s="4">
        <f t="shared" si="26"/>
        <v>0</v>
      </c>
      <c r="P63" s="4">
        <f t="shared" si="26"/>
        <v>0</v>
      </c>
    </row>
    <row r="64" spans="1:16" ht="12.75">
      <c r="A64" s="136" t="s">
        <v>68</v>
      </c>
      <c r="B64" s="137"/>
      <c r="C64" s="19" t="s">
        <v>15</v>
      </c>
      <c r="D64" s="19" t="s">
        <v>24</v>
      </c>
      <c r="E64" s="19" t="s">
        <v>25</v>
      </c>
      <c r="F64" s="19" t="s">
        <v>26</v>
      </c>
      <c r="G64" s="19" t="s">
        <v>27</v>
      </c>
      <c r="H64" s="19" t="s">
        <v>28</v>
      </c>
      <c r="I64" s="19" t="s">
        <v>29</v>
      </c>
      <c r="J64" s="19" t="s">
        <v>30</v>
      </c>
      <c r="K64" s="19" t="s">
        <v>31</v>
      </c>
      <c r="L64" s="19" t="s">
        <v>32</v>
      </c>
      <c r="M64" s="19" t="s">
        <v>16</v>
      </c>
      <c r="N64" s="19" t="s">
        <v>22</v>
      </c>
      <c r="O64" s="19" t="s">
        <v>23</v>
      </c>
      <c r="P64" s="20" t="s">
        <v>33</v>
      </c>
    </row>
    <row r="65" spans="1:16" ht="12.75" customHeight="1">
      <c r="A65" s="120" t="s">
        <v>49</v>
      </c>
      <c r="B65" s="16" t="s">
        <v>2</v>
      </c>
      <c r="C65" s="1">
        <f aca="true" t="shared" si="27" ref="C65:C70">D65+E65+H65+J65+K65+L65</f>
        <v>271577</v>
      </c>
      <c r="D65" s="1"/>
      <c r="E65" s="1">
        <v>248454</v>
      </c>
      <c r="F65" s="1"/>
      <c r="G65" s="5"/>
      <c r="H65" s="1">
        <v>23123</v>
      </c>
      <c r="I65" s="1">
        <v>2321</v>
      </c>
      <c r="J65" s="1"/>
      <c r="K65" s="1"/>
      <c r="L65" s="1"/>
      <c r="M65" s="1">
        <v>17969</v>
      </c>
      <c r="N65" s="1"/>
      <c r="O65" s="1"/>
      <c r="P65" s="2"/>
    </row>
    <row r="66" spans="1:16" ht="12.75">
      <c r="A66" s="120"/>
      <c r="B66" s="16" t="s">
        <v>3</v>
      </c>
      <c r="C66" s="1">
        <f t="shared" si="27"/>
        <v>178639</v>
      </c>
      <c r="D66" s="1"/>
      <c r="E66" s="1">
        <v>173786</v>
      </c>
      <c r="F66" s="1"/>
      <c r="G66" s="5"/>
      <c r="H66" s="1">
        <v>4853</v>
      </c>
      <c r="I66" s="1">
        <v>2321</v>
      </c>
      <c r="J66" s="1"/>
      <c r="K66" s="1"/>
      <c r="L66" s="1"/>
      <c r="M66" s="1">
        <v>17969</v>
      </c>
      <c r="N66" s="1"/>
      <c r="O66" s="1"/>
      <c r="P66" s="2"/>
    </row>
    <row r="67" spans="1:16" ht="12.75">
      <c r="A67" s="120"/>
      <c r="B67" s="16" t="s">
        <v>4</v>
      </c>
      <c r="C67" s="1">
        <f t="shared" si="27"/>
        <v>92938</v>
      </c>
      <c r="D67" s="1">
        <f aca="true" t="shared" si="28" ref="D67:P67">D65-D66</f>
        <v>0</v>
      </c>
      <c r="E67" s="1">
        <f t="shared" si="28"/>
        <v>74668</v>
      </c>
      <c r="F67" s="1">
        <f t="shared" si="28"/>
        <v>0</v>
      </c>
      <c r="G67" s="1">
        <f t="shared" si="28"/>
        <v>0</v>
      </c>
      <c r="H67" s="1">
        <f t="shared" si="28"/>
        <v>18270</v>
      </c>
      <c r="I67" s="1">
        <f t="shared" si="28"/>
        <v>0</v>
      </c>
      <c r="J67" s="1">
        <f t="shared" si="28"/>
        <v>0</v>
      </c>
      <c r="K67" s="1">
        <f t="shared" si="28"/>
        <v>0</v>
      </c>
      <c r="L67" s="1">
        <f t="shared" si="28"/>
        <v>0</v>
      </c>
      <c r="M67" s="1">
        <f t="shared" si="28"/>
        <v>0</v>
      </c>
      <c r="N67" s="1">
        <f t="shared" si="28"/>
        <v>0</v>
      </c>
      <c r="O67" s="1">
        <f t="shared" si="28"/>
        <v>0</v>
      </c>
      <c r="P67" s="1">
        <f t="shared" si="28"/>
        <v>0</v>
      </c>
    </row>
    <row r="68" spans="1:16" ht="12.75" customHeight="1">
      <c r="A68" s="120" t="s">
        <v>50</v>
      </c>
      <c r="B68" s="16" t="s">
        <v>2</v>
      </c>
      <c r="C68" s="1">
        <f t="shared" si="27"/>
        <v>286913</v>
      </c>
      <c r="D68" s="3"/>
      <c r="E68" s="17">
        <v>248454</v>
      </c>
      <c r="F68" s="1"/>
      <c r="G68" s="5"/>
      <c r="H68" s="17">
        <v>38459</v>
      </c>
      <c r="I68" s="17">
        <v>17657</v>
      </c>
      <c r="J68" s="1"/>
      <c r="K68" s="1"/>
      <c r="L68" s="1"/>
      <c r="M68" s="17">
        <v>23741</v>
      </c>
      <c r="N68" s="17">
        <v>1302</v>
      </c>
      <c r="O68" s="1"/>
      <c r="P68" s="2"/>
    </row>
    <row r="69" spans="1:16" ht="12.75">
      <c r="A69" s="120"/>
      <c r="B69" s="16" t="s">
        <v>3</v>
      </c>
      <c r="C69" s="1">
        <f t="shared" si="27"/>
        <v>201156</v>
      </c>
      <c r="D69" s="3"/>
      <c r="E69" s="17">
        <v>179997</v>
      </c>
      <c r="F69" s="1"/>
      <c r="G69" s="5"/>
      <c r="H69" s="17">
        <v>21159</v>
      </c>
      <c r="I69" s="17">
        <v>17657</v>
      </c>
      <c r="J69" s="1"/>
      <c r="K69" s="1"/>
      <c r="L69" s="1"/>
      <c r="M69" s="17">
        <v>23741</v>
      </c>
      <c r="N69" s="17">
        <v>1302</v>
      </c>
      <c r="O69" s="1"/>
      <c r="P69" s="2"/>
    </row>
    <row r="70" spans="1:16" ht="13.5" thickBot="1">
      <c r="A70" s="121"/>
      <c r="B70" s="18" t="s">
        <v>4</v>
      </c>
      <c r="C70" s="1">
        <f t="shared" si="27"/>
        <v>85757</v>
      </c>
      <c r="D70" s="4">
        <f aca="true" t="shared" si="29" ref="D70:P70">D68-D69</f>
        <v>0</v>
      </c>
      <c r="E70" s="4">
        <f t="shared" si="29"/>
        <v>68457</v>
      </c>
      <c r="F70" s="4">
        <f t="shared" si="29"/>
        <v>0</v>
      </c>
      <c r="G70" s="4">
        <f t="shared" si="29"/>
        <v>0</v>
      </c>
      <c r="H70" s="4">
        <f t="shared" si="29"/>
        <v>17300</v>
      </c>
      <c r="I70" s="4">
        <f t="shared" si="29"/>
        <v>0</v>
      </c>
      <c r="J70" s="4">
        <f t="shared" si="29"/>
        <v>0</v>
      </c>
      <c r="K70" s="4">
        <f t="shared" si="29"/>
        <v>0</v>
      </c>
      <c r="L70" s="4">
        <f t="shared" si="29"/>
        <v>0</v>
      </c>
      <c r="M70" s="4">
        <f t="shared" si="29"/>
        <v>0</v>
      </c>
      <c r="N70" s="4">
        <f t="shared" si="29"/>
        <v>0</v>
      </c>
      <c r="O70" s="4">
        <f t="shared" si="29"/>
        <v>0</v>
      </c>
      <c r="P70" s="4">
        <f t="shared" si="29"/>
        <v>0</v>
      </c>
    </row>
    <row r="71" spans="1:16" ht="12.75">
      <c r="A71" s="136" t="s">
        <v>69</v>
      </c>
      <c r="B71" s="137"/>
      <c r="C71" s="19" t="s">
        <v>15</v>
      </c>
      <c r="D71" s="19" t="s">
        <v>24</v>
      </c>
      <c r="E71" s="19" t="s">
        <v>25</v>
      </c>
      <c r="F71" s="19" t="s">
        <v>26</v>
      </c>
      <c r="G71" s="19" t="s">
        <v>27</v>
      </c>
      <c r="H71" s="19" t="s">
        <v>28</v>
      </c>
      <c r="I71" s="19" t="s">
        <v>29</v>
      </c>
      <c r="J71" s="19" t="s">
        <v>30</v>
      </c>
      <c r="K71" s="19" t="s">
        <v>31</v>
      </c>
      <c r="L71" s="19" t="s">
        <v>32</v>
      </c>
      <c r="M71" s="19" t="s">
        <v>16</v>
      </c>
      <c r="N71" s="19" t="s">
        <v>22</v>
      </c>
      <c r="O71" s="19" t="s">
        <v>23</v>
      </c>
      <c r="P71" s="20" t="s">
        <v>33</v>
      </c>
    </row>
    <row r="72" spans="1:16" ht="12.75" customHeight="1">
      <c r="A72" s="120" t="s">
        <v>49</v>
      </c>
      <c r="B72" s="16" t="s">
        <v>2</v>
      </c>
      <c r="C72" s="1">
        <f aca="true" t="shared" si="30" ref="C72:C77">D72+E72+H72+J72+K72+L72</f>
        <v>831793</v>
      </c>
      <c r="D72" s="1"/>
      <c r="E72" s="1">
        <v>818948</v>
      </c>
      <c r="F72" s="1"/>
      <c r="G72" s="5"/>
      <c r="H72" s="1">
        <v>12845</v>
      </c>
      <c r="I72" s="1">
        <v>6239</v>
      </c>
      <c r="J72" s="1"/>
      <c r="K72" s="1"/>
      <c r="L72" s="1"/>
      <c r="M72" s="1">
        <v>142179</v>
      </c>
      <c r="N72" s="1"/>
      <c r="O72" s="1"/>
      <c r="P72" s="2"/>
    </row>
    <row r="73" spans="1:16" ht="12.75">
      <c r="A73" s="120"/>
      <c r="B73" s="16" t="s">
        <v>3</v>
      </c>
      <c r="C73" s="1">
        <f t="shared" si="30"/>
        <v>328364</v>
      </c>
      <c r="D73" s="1"/>
      <c r="E73" s="1">
        <v>315519</v>
      </c>
      <c r="F73" s="1"/>
      <c r="G73" s="5"/>
      <c r="H73" s="1">
        <v>12845</v>
      </c>
      <c r="I73" s="1">
        <v>6239</v>
      </c>
      <c r="J73" s="1"/>
      <c r="K73" s="1"/>
      <c r="L73" s="1"/>
      <c r="M73" s="1">
        <v>131487</v>
      </c>
      <c r="N73" s="1"/>
      <c r="O73" s="1"/>
      <c r="P73" s="2"/>
    </row>
    <row r="74" spans="1:16" ht="12.75">
      <c r="A74" s="120"/>
      <c r="B74" s="16" t="s">
        <v>4</v>
      </c>
      <c r="C74" s="1">
        <f t="shared" si="30"/>
        <v>503429</v>
      </c>
      <c r="D74" s="1">
        <f aca="true" t="shared" si="31" ref="D74:P74">D72-D73</f>
        <v>0</v>
      </c>
      <c r="E74" s="1">
        <f t="shared" si="31"/>
        <v>503429</v>
      </c>
      <c r="F74" s="1">
        <f t="shared" si="31"/>
        <v>0</v>
      </c>
      <c r="G74" s="1">
        <f t="shared" si="31"/>
        <v>0</v>
      </c>
      <c r="H74" s="1">
        <f t="shared" si="31"/>
        <v>0</v>
      </c>
      <c r="I74" s="1">
        <f t="shared" si="31"/>
        <v>0</v>
      </c>
      <c r="J74" s="1">
        <f t="shared" si="31"/>
        <v>0</v>
      </c>
      <c r="K74" s="1">
        <f t="shared" si="31"/>
        <v>0</v>
      </c>
      <c r="L74" s="1">
        <f t="shared" si="31"/>
        <v>0</v>
      </c>
      <c r="M74" s="1">
        <f t="shared" si="31"/>
        <v>10692</v>
      </c>
      <c r="N74" s="1">
        <f t="shared" si="31"/>
        <v>0</v>
      </c>
      <c r="O74" s="1">
        <f t="shared" si="31"/>
        <v>0</v>
      </c>
      <c r="P74" s="1">
        <f t="shared" si="31"/>
        <v>0</v>
      </c>
    </row>
    <row r="75" spans="1:16" ht="12.75" customHeight="1">
      <c r="A75" s="120" t="s">
        <v>50</v>
      </c>
      <c r="B75" s="16" t="s">
        <v>2</v>
      </c>
      <c r="C75" s="1">
        <f t="shared" si="30"/>
        <v>835496</v>
      </c>
      <c r="D75" s="3"/>
      <c r="E75" s="17">
        <v>818948</v>
      </c>
      <c r="F75" s="1"/>
      <c r="G75" s="5"/>
      <c r="H75" s="17">
        <v>16548</v>
      </c>
      <c r="I75" s="17">
        <v>9422</v>
      </c>
      <c r="J75" s="1"/>
      <c r="K75" s="1"/>
      <c r="L75" s="1"/>
      <c r="M75" s="17">
        <v>144898</v>
      </c>
      <c r="N75" s="17">
        <v>630</v>
      </c>
      <c r="O75" s="1"/>
      <c r="P75" s="2"/>
    </row>
    <row r="76" spans="1:16" ht="12.75">
      <c r="A76" s="120"/>
      <c r="B76" s="16" t="s">
        <v>3</v>
      </c>
      <c r="C76" s="1">
        <f t="shared" si="30"/>
        <v>352540</v>
      </c>
      <c r="D76" s="3"/>
      <c r="E76" s="17">
        <v>335992</v>
      </c>
      <c r="F76" s="1"/>
      <c r="G76" s="5"/>
      <c r="H76" s="17">
        <v>16548</v>
      </c>
      <c r="I76" s="17">
        <v>9422</v>
      </c>
      <c r="J76" s="1"/>
      <c r="K76" s="1"/>
      <c r="L76" s="1"/>
      <c r="M76" s="17">
        <v>137551</v>
      </c>
      <c r="N76" s="17">
        <v>630</v>
      </c>
      <c r="O76" s="1"/>
      <c r="P76" s="2"/>
    </row>
    <row r="77" spans="1:16" ht="13.5" thickBot="1">
      <c r="A77" s="121"/>
      <c r="B77" s="18" t="s">
        <v>4</v>
      </c>
      <c r="C77" s="1">
        <f t="shared" si="30"/>
        <v>482956</v>
      </c>
      <c r="D77" s="4">
        <f aca="true" t="shared" si="32" ref="D77:P77">D75-D76</f>
        <v>0</v>
      </c>
      <c r="E77" s="4">
        <f t="shared" si="32"/>
        <v>482956</v>
      </c>
      <c r="F77" s="4">
        <f t="shared" si="32"/>
        <v>0</v>
      </c>
      <c r="G77" s="4">
        <f t="shared" si="32"/>
        <v>0</v>
      </c>
      <c r="H77" s="4">
        <f t="shared" si="32"/>
        <v>0</v>
      </c>
      <c r="I77" s="4">
        <f t="shared" si="32"/>
        <v>0</v>
      </c>
      <c r="J77" s="4">
        <f t="shared" si="32"/>
        <v>0</v>
      </c>
      <c r="K77" s="4">
        <f t="shared" si="32"/>
        <v>0</v>
      </c>
      <c r="L77" s="4">
        <f t="shared" si="32"/>
        <v>0</v>
      </c>
      <c r="M77" s="4">
        <f t="shared" si="32"/>
        <v>7347</v>
      </c>
      <c r="N77" s="4">
        <f t="shared" si="32"/>
        <v>0</v>
      </c>
      <c r="O77" s="4">
        <f t="shared" si="32"/>
        <v>0</v>
      </c>
      <c r="P77" s="4">
        <f t="shared" si="32"/>
        <v>0</v>
      </c>
    </row>
    <row r="78" spans="1:16" ht="12.75">
      <c r="A78" s="136" t="s">
        <v>70</v>
      </c>
      <c r="B78" s="137"/>
      <c r="C78" s="19" t="s">
        <v>15</v>
      </c>
      <c r="D78" s="19" t="s">
        <v>24</v>
      </c>
      <c r="E78" s="19" t="s">
        <v>25</v>
      </c>
      <c r="F78" s="19" t="s">
        <v>26</v>
      </c>
      <c r="G78" s="19" t="s">
        <v>27</v>
      </c>
      <c r="H78" s="19" t="s">
        <v>28</v>
      </c>
      <c r="I78" s="19" t="s">
        <v>29</v>
      </c>
      <c r="J78" s="19" t="s">
        <v>30</v>
      </c>
      <c r="K78" s="19" t="s">
        <v>31</v>
      </c>
      <c r="L78" s="19" t="s">
        <v>32</v>
      </c>
      <c r="M78" s="19" t="s">
        <v>16</v>
      </c>
      <c r="N78" s="19" t="s">
        <v>22</v>
      </c>
      <c r="O78" s="19" t="s">
        <v>23</v>
      </c>
      <c r="P78" s="20" t="s">
        <v>33</v>
      </c>
    </row>
    <row r="79" spans="1:16" ht="12.75" customHeight="1">
      <c r="A79" s="120" t="s">
        <v>49</v>
      </c>
      <c r="B79" s="16" t="s">
        <v>2</v>
      </c>
      <c r="C79" s="1">
        <f aca="true" t="shared" si="33" ref="C79:C84">D79+E79+H79+J79+K79+L79</f>
        <v>1367586</v>
      </c>
      <c r="D79" s="1"/>
      <c r="E79" s="1">
        <v>1336548</v>
      </c>
      <c r="F79" s="1"/>
      <c r="G79" s="5"/>
      <c r="H79" s="1">
        <v>31038</v>
      </c>
      <c r="J79" s="1"/>
      <c r="K79" s="1"/>
      <c r="L79" s="1"/>
      <c r="M79" s="1">
        <v>13489</v>
      </c>
      <c r="N79" s="1">
        <v>564</v>
      </c>
      <c r="O79" s="1"/>
      <c r="P79" s="2"/>
    </row>
    <row r="80" spans="1:16" ht="12.75">
      <c r="A80" s="120"/>
      <c r="B80" s="16" t="s">
        <v>3</v>
      </c>
      <c r="C80" s="1">
        <f t="shared" si="33"/>
        <v>277395</v>
      </c>
      <c r="D80" s="1"/>
      <c r="E80" s="1">
        <v>272190</v>
      </c>
      <c r="F80" s="1"/>
      <c r="G80" s="5"/>
      <c r="H80" s="1">
        <v>5205</v>
      </c>
      <c r="J80" s="1"/>
      <c r="K80" s="1"/>
      <c r="L80" s="1"/>
      <c r="M80" s="1">
        <v>11678</v>
      </c>
      <c r="N80" s="1">
        <v>564</v>
      </c>
      <c r="O80" s="1"/>
      <c r="P80" s="2"/>
    </row>
    <row r="81" spans="1:16" ht="12.75">
      <c r="A81" s="120"/>
      <c r="B81" s="16" t="s">
        <v>4</v>
      </c>
      <c r="C81" s="1">
        <f t="shared" si="33"/>
        <v>1090191</v>
      </c>
      <c r="D81" s="1">
        <f aca="true" t="shared" si="34" ref="D81:P81">D79-D80</f>
        <v>0</v>
      </c>
      <c r="E81" s="1">
        <f t="shared" si="34"/>
        <v>1064358</v>
      </c>
      <c r="F81" s="1">
        <f t="shared" si="34"/>
        <v>0</v>
      </c>
      <c r="G81" s="1">
        <f t="shared" si="34"/>
        <v>0</v>
      </c>
      <c r="H81" s="1">
        <f t="shared" si="34"/>
        <v>25833</v>
      </c>
      <c r="I81" s="1">
        <f t="shared" si="34"/>
        <v>0</v>
      </c>
      <c r="J81" s="1">
        <f t="shared" si="34"/>
        <v>0</v>
      </c>
      <c r="K81" s="1">
        <f t="shared" si="34"/>
        <v>0</v>
      </c>
      <c r="L81" s="1">
        <f t="shared" si="34"/>
        <v>0</v>
      </c>
      <c r="M81" s="1">
        <f t="shared" si="34"/>
        <v>1811</v>
      </c>
      <c r="N81" s="1">
        <f t="shared" si="34"/>
        <v>0</v>
      </c>
      <c r="O81" s="1">
        <f t="shared" si="34"/>
        <v>0</v>
      </c>
      <c r="P81" s="1">
        <f t="shared" si="34"/>
        <v>0</v>
      </c>
    </row>
    <row r="82" spans="1:16" ht="12.75" customHeight="1">
      <c r="A82" s="120" t="s">
        <v>50</v>
      </c>
      <c r="B82" s="16" t="s">
        <v>2</v>
      </c>
      <c r="C82" s="1">
        <f t="shared" si="33"/>
        <v>1315451</v>
      </c>
      <c r="D82" s="3"/>
      <c r="E82" s="17">
        <v>1275326</v>
      </c>
      <c r="F82" s="1"/>
      <c r="G82" s="5"/>
      <c r="H82" s="17">
        <v>40125</v>
      </c>
      <c r="J82" s="1"/>
      <c r="K82" s="1"/>
      <c r="L82" s="1"/>
      <c r="M82" s="17">
        <v>21836</v>
      </c>
      <c r="N82" s="17">
        <v>1444</v>
      </c>
      <c r="O82" s="1"/>
      <c r="P82" s="2"/>
    </row>
    <row r="83" spans="1:16" ht="12.75">
      <c r="A83" s="120"/>
      <c r="B83" s="16" t="s">
        <v>3</v>
      </c>
      <c r="C83" s="1">
        <f t="shared" si="33"/>
        <v>302822</v>
      </c>
      <c r="D83" s="3"/>
      <c r="E83" s="17">
        <v>286651</v>
      </c>
      <c r="F83" s="1"/>
      <c r="G83" s="5"/>
      <c r="H83" s="17">
        <v>16171</v>
      </c>
      <c r="J83" s="1"/>
      <c r="K83" s="1"/>
      <c r="L83" s="1"/>
      <c r="M83" s="17">
        <v>20406</v>
      </c>
      <c r="N83" s="17">
        <v>1444</v>
      </c>
      <c r="O83" s="1"/>
      <c r="P83" s="2"/>
    </row>
    <row r="84" spans="1:16" ht="13.5" thickBot="1">
      <c r="A84" s="121"/>
      <c r="B84" s="18" t="s">
        <v>4</v>
      </c>
      <c r="C84" s="1">
        <f t="shared" si="33"/>
        <v>1012629</v>
      </c>
      <c r="D84" s="4">
        <f aca="true" t="shared" si="35" ref="D84:P84">D82-D83</f>
        <v>0</v>
      </c>
      <c r="E84" s="4">
        <f t="shared" si="35"/>
        <v>988675</v>
      </c>
      <c r="F84" s="4">
        <f t="shared" si="35"/>
        <v>0</v>
      </c>
      <c r="G84" s="4">
        <f t="shared" si="35"/>
        <v>0</v>
      </c>
      <c r="H84" s="4">
        <f t="shared" si="35"/>
        <v>23954</v>
      </c>
      <c r="I84" s="4">
        <f t="shared" si="35"/>
        <v>0</v>
      </c>
      <c r="J84" s="4">
        <f t="shared" si="35"/>
        <v>0</v>
      </c>
      <c r="K84" s="4">
        <f t="shared" si="35"/>
        <v>0</v>
      </c>
      <c r="L84" s="4">
        <f t="shared" si="35"/>
        <v>0</v>
      </c>
      <c r="M84" s="4">
        <f t="shared" si="35"/>
        <v>1430</v>
      </c>
      <c r="N84" s="4">
        <f t="shared" si="35"/>
        <v>0</v>
      </c>
      <c r="O84" s="4">
        <f t="shared" si="35"/>
        <v>0</v>
      </c>
      <c r="P84" s="4">
        <f t="shared" si="35"/>
        <v>0</v>
      </c>
    </row>
    <row r="85" spans="1:16" ht="12.75">
      <c r="A85" s="136" t="s">
        <v>71</v>
      </c>
      <c r="B85" s="137"/>
      <c r="C85" s="19" t="s">
        <v>15</v>
      </c>
      <c r="D85" s="19" t="s">
        <v>24</v>
      </c>
      <c r="E85" s="19" t="s">
        <v>25</v>
      </c>
      <c r="F85" s="19" t="s">
        <v>26</v>
      </c>
      <c r="G85" s="19" t="s">
        <v>27</v>
      </c>
      <c r="H85" s="19" t="s">
        <v>28</v>
      </c>
      <c r="I85" s="19" t="s">
        <v>29</v>
      </c>
      <c r="J85" s="19" t="s">
        <v>30</v>
      </c>
      <c r="K85" s="19" t="s">
        <v>31</v>
      </c>
      <c r="L85" s="19" t="s">
        <v>32</v>
      </c>
      <c r="M85" s="19" t="s">
        <v>16</v>
      </c>
      <c r="N85" s="19" t="s">
        <v>22</v>
      </c>
      <c r="O85" s="19" t="s">
        <v>23</v>
      </c>
      <c r="P85" s="20" t="s">
        <v>33</v>
      </c>
    </row>
    <row r="86" spans="1:16" ht="12.75" customHeight="1">
      <c r="A86" s="120" t="s">
        <v>49</v>
      </c>
      <c r="B86" s="16" t="s">
        <v>2</v>
      </c>
      <c r="C86" s="1">
        <f aca="true" t="shared" si="36" ref="C86:C91">D86+E86+H86+J86+K86+L86</f>
        <v>524526</v>
      </c>
      <c r="D86" s="1"/>
      <c r="E86" s="1">
        <v>520909</v>
      </c>
      <c r="F86" s="1"/>
      <c r="G86" s="5"/>
      <c r="H86" s="1">
        <v>3617</v>
      </c>
      <c r="I86" s="1"/>
      <c r="J86" s="1"/>
      <c r="K86" s="1"/>
      <c r="L86" s="1"/>
      <c r="M86" s="1">
        <v>26330</v>
      </c>
      <c r="N86" s="1"/>
      <c r="O86" s="1"/>
      <c r="P86" s="2"/>
    </row>
    <row r="87" spans="1:16" ht="12.75">
      <c r="A87" s="120"/>
      <c r="B87" s="16" t="s">
        <v>3</v>
      </c>
      <c r="C87" s="1">
        <f t="shared" si="36"/>
        <v>102580</v>
      </c>
      <c r="D87" s="1"/>
      <c r="E87" s="1">
        <v>98963</v>
      </c>
      <c r="F87" s="1"/>
      <c r="G87" s="5"/>
      <c r="H87" s="1">
        <v>3617</v>
      </c>
      <c r="I87" s="1"/>
      <c r="J87" s="1"/>
      <c r="K87" s="1"/>
      <c r="L87" s="1"/>
      <c r="M87" s="1">
        <v>26330</v>
      </c>
      <c r="N87" s="1"/>
      <c r="O87" s="1"/>
      <c r="P87" s="2"/>
    </row>
    <row r="88" spans="1:16" ht="12.75">
      <c r="A88" s="120"/>
      <c r="B88" s="16" t="s">
        <v>4</v>
      </c>
      <c r="C88" s="1">
        <f t="shared" si="36"/>
        <v>421946</v>
      </c>
      <c r="D88" s="1">
        <f aca="true" t="shared" si="37" ref="D88:P88">D86-D87</f>
        <v>0</v>
      </c>
      <c r="E88" s="1">
        <f t="shared" si="37"/>
        <v>421946</v>
      </c>
      <c r="F88" s="1">
        <f t="shared" si="37"/>
        <v>0</v>
      </c>
      <c r="G88" s="1">
        <f t="shared" si="37"/>
        <v>0</v>
      </c>
      <c r="H88" s="1">
        <f t="shared" si="37"/>
        <v>0</v>
      </c>
      <c r="I88" s="1">
        <f t="shared" si="37"/>
        <v>0</v>
      </c>
      <c r="J88" s="1">
        <f t="shared" si="37"/>
        <v>0</v>
      </c>
      <c r="K88" s="1">
        <f t="shared" si="37"/>
        <v>0</v>
      </c>
      <c r="L88" s="1">
        <f t="shared" si="37"/>
        <v>0</v>
      </c>
      <c r="M88" s="1">
        <f t="shared" si="37"/>
        <v>0</v>
      </c>
      <c r="N88" s="1">
        <f t="shared" si="37"/>
        <v>0</v>
      </c>
      <c r="O88" s="1">
        <f t="shared" si="37"/>
        <v>0</v>
      </c>
      <c r="P88" s="1">
        <f t="shared" si="37"/>
        <v>0</v>
      </c>
    </row>
    <row r="89" spans="1:16" ht="12.75" customHeight="1">
      <c r="A89" s="120" t="s">
        <v>50</v>
      </c>
      <c r="B89" s="16" t="s">
        <v>2</v>
      </c>
      <c r="C89" s="1">
        <f t="shared" si="36"/>
        <v>552020</v>
      </c>
      <c r="D89" s="3"/>
      <c r="E89" s="17">
        <v>520909</v>
      </c>
      <c r="F89" s="1"/>
      <c r="G89" s="5"/>
      <c r="H89" s="17">
        <v>31111</v>
      </c>
      <c r="I89" s="17">
        <v>29517</v>
      </c>
      <c r="J89" s="1"/>
      <c r="K89" s="1"/>
      <c r="L89" s="1"/>
      <c r="M89" s="17">
        <v>31113</v>
      </c>
      <c r="N89" s="17">
        <v>1365</v>
      </c>
      <c r="O89" s="1"/>
      <c r="P89" s="2"/>
    </row>
    <row r="90" spans="1:16" ht="12.75">
      <c r="A90" s="120"/>
      <c r="B90" s="16" t="s">
        <v>3</v>
      </c>
      <c r="C90" s="1">
        <f t="shared" si="36"/>
        <v>146809</v>
      </c>
      <c r="D90" s="3"/>
      <c r="E90" s="17">
        <v>115698</v>
      </c>
      <c r="F90" s="1"/>
      <c r="G90" s="5"/>
      <c r="H90" s="17">
        <v>31111</v>
      </c>
      <c r="I90" s="17">
        <v>29517</v>
      </c>
      <c r="J90" s="1"/>
      <c r="K90" s="1"/>
      <c r="L90" s="1"/>
      <c r="M90" s="17">
        <v>31113</v>
      </c>
      <c r="N90" s="17">
        <v>1365</v>
      </c>
      <c r="O90" s="1"/>
      <c r="P90" s="2"/>
    </row>
    <row r="91" spans="1:16" ht="13.5" thickBot="1">
      <c r="A91" s="121"/>
      <c r="B91" s="18" t="s">
        <v>4</v>
      </c>
      <c r="C91" s="1">
        <f t="shared" si="36"/>
        <v>405211</v>
      </c>
      <c r="D91" s="4">
        <f aca="true" t="shared" si="38" ref="D91:P91">D89-D90</f>
        <v>0</v>
      </c>
      <c r="E91" s="4">
        <f t="shared" si="38"/>
        <v>405211</v>
      </c>
      <c r="F91" s="4">
        <f t="shared" si="38"/>
        <v>0</v>
      </c>
      <c r="G91" s="4">
        <f t="shared" si="38"/>
        <v>0</v>
      </c>
      <c r="H91" s="4">
        <f t="shared" si="38"/>
        <v>0</v>
      </c>
      <c r="I91" s="4">
        <f t="shared" si="38"/>
        <v>0</v>
      </c>
      <c r="J91" s="4">
        <f t="shared" si="38"/>
        <v>0</v>
      </c>
      <c r="K91" s="4">
        <f t="shared" si="38"/>
        <v>0</v>
      </c>
      <c r="L91" s="4">
        <f t="shared" si="38"/>
        <v>0</v>
      </c>
      <c r="M91" s="4">
        <f t="shared" si="38"/>
        <v>0</v>
      </c>
      <c r="N91" s="4">
        <f t="shared" si="38"/>
        <v>0</v>
      </c>
      <c r="O91" s="4">
        <f t="shared" si="38"/>
        <v>0</v>
      </c>
      <c r="P91" s="4">
        <f t="shared" si="38"/>
        <v>0</v>
      </c>
    </row>
    <row r="92" spans="1:16" ht="12.75">
      <c r="A92" s="136" t="s">
        <v>72</v>
      </c>
      <c r="B92" s="137"/>
      <c r="C92" s="19" t="s">
        <v>15</v>
      </c>
      <c r="D92" s="19" t="s">
        <v>24</v>
      </c>
      <c r="E92" s="19" t="s">
        <v>25</v>
      </c>
      <c r="F92" s="19" t="s">
        <v>26</v>
      </c>
      <c r="G92" s="19" t="s">
        <v>27</v>
      </c>
      <c r="H92" s="19" t="s">
        <v>28</v>
      </c>
      <c r="I92" s="19" t="s">
        <v>29</v>
      </c>
      <c r="J92" s="19" t="s">
        <v>30</v>
      </c>
      <c r="K92" s="19" t="s">
        <v>31</v>
      </c>
      <c r="L92" s="19" t="s">
        <v>32</v>
      </c>
      <c r="M92" s="19" t="s">
        <v>16</v>
      </c>
      <c r="N92" s="19" t="s">
        <v>22</v>
      </c>
      <c r="O92" s="19" t="s">
        <v>23</v>
      </c>
      <c r="P92" s="20" t="s">
        <v>33</v>
      </c>
    </row>
    <row r="93" spans="1:16" ht="12.75" customHeight="1">
      <c r="A93" s="120" t="s">
        <v>49</v>
      </c>
      <c r="B93" s="16" t="s">
        <v>2</v>
      </c>
      <c r="C93" s="1">
        <f aca="true" t="shared" si="39" ref="C93:C98">D93+E93+H93+J93+K93+L93</f>
        <v>3401563</v>
      </c>
      <c r="D93" s="1"/>
      <c r="E93" s="1">
        <v>3265221</v>
      </c>
      <c r="F93" s="1"/>
      <c r="G93" s="5"/>
      <c r="H93" s="1">
        <v>136342</v>
      </c>
      <c r="I93" s="1">
        <v>383</v>
      </c>
      <c r="J93" s="1"/>
      <c r="K93" s="1"/>
      <c r="L93" s="1"/>
      <c r="M93" s="1">
        <v>85414</v>
      </c>
      <c r="N93" s="1"/>
      <c r="O93" s="1"/>
      <c r="P93" s="2"/>
    </row>
    <row r="94" spans="1:16" ht="12.75">
      <c r="A94" s="120"/>
      <c r="B94" s="16" t="s">
        <v>3</v>
      </c>
      <c r="C94" s="1">
        <f t="shared" si="39"/>
        <v>840123</v>
      </c>
      <c r="D94" s="1"/>
      <c r="E94" s="1">
        <v>736989</v>
      </c>
      <c r="F94" s="1"/>
      <c r="G94" s="5"/>
      <c r="H94" s="1">
        <v>103134</v>
      </c>
      <c r="I94" s="1">
        <v>383</v>
      </c>
      <c r="J94" s="1"/>
      <c r="K94" s="1"/>
      <c r="L94" s="1"/>
      <c r="M94" s="1">
        <v>83025</v>
      </c>
      <c r="N94" s="1"/>
      <c r="O94" s="1"/>
      <c r="P94" s="2"/>
    </row>
    <row r="95" spans="1:16" ht="12.75">
      <c r="A95" s="120"/>
      <c r="B95" s="16" t="s">
        <v>4</v>
      </c>
      <c r="C95" s="1">
        <f t="shared" si="39"/>
        <v>2561440</v>
      </c>
      <c r="D95" s="1">
        <f aca="true" t="shared" si="40" ref="D95:P95">D93-D94</f>
        <v>0</v>
      </c>
      <c r="E95" s="1">
        <f t="shared" si="40"/>
        <v>2528232</v>
      </c>
      <c r="F95" s="1">
        <f t="shared" si="40"/>
        <v>0</v>
      </c>
      <c r="G95" s="1">
        <f t="shared" si="40"/>
        <v>0</v>
      </c>
      <c r="H95" s="1">
        <f t="shared" si="40"/>
        <v>33208</v>
      </c>
      <c r="I95" s="1">
        <f t="shared" si="40"/>
        <v>0</v>
      </c>
      <c r="J95" s="1">
        <f t="shared" si="40"/>
        <v>0</v>
      </c>
      <c r="K95" s="1">
        <f t="shared" si="40"/>
        <v>0</v>
      </c>
      <c r="L95" s="1">
        <f t="shared" si="40"/>
        <v>0</v>
      </c>
      <c r="M95" s="1">
        <f t="shared" si="40"/>
        <v>2389</v>
      </c>
      <c r="N95" s="1">
        <f t="shared" si="40"/>
        <v>0</v>
      </c>
      <c r="O95" s="1">
        <f t="shared" si="40"/>
        <v>0</v>
      </c>
      <c r="P95" s="1">
        <f t="shared" si="40"/>
        <v>0</v>
      </c>
    </row>
    <row r="96" spans="1:16" ht="12.75" customHeight="1">
      <c r="A96" s="120" t="s">
        <v>50</v>
      </c>
      <c r="B96" s="16" t="s">
        <v>2</v>
      </c>
      <c r="C96" s="1">
        <f t="shared" si="39"/>
        <v>3417274</v>
      </c>
      <c r="D96" s="3"/>
      <c r="E96" s="17">
        <v>3265221</v>
      </c>
      <c r="F96" s="1"/>
      <c r="G96" s="5"/>
      <c r="H96" s="17">
        <v>152053</v>
      </c>
      <c r="I96" s="17">
        <v>7103</v>
      </c>
      <c r="J96" s="1"/>
      <c r="K96" s="1"/>
      <c r="L96" s="1"/>
      <c r="M96" s="17">
        <v>84754</v>
      </c>
      <c r="N96" s="17">
        <v>2720</v>
      </c>
      <c r="O96" s="1"/>
      <c r="P96" s="2"/>
    </row>
    <row r="97" spans="1:16" ht="12.75">
      <c r="A97" s="120"/>
      <c r="B97" s="16" t="s">
        <v>3</v>
      </c>
      <c r="C97" s="1">
        <f t="shared" si="39"/>
        <v>944131</v>
      </c>
      <c r="D97" s="3"/>
      <c r="E97" s="17">
        <v>821227</v>
      </c>
      <c r="F97" s="1"/>
      <c r="G97" s="5"/>
      <c r="H97" s="17">
        <v>122904</v>
      </c>
      <c r="I97" s="17">
        <v>7103</v>
      </c>
      <c r="J97" s="1"/>
      <c r="K97" s="1"/>
      <c r="L97" s="1"/>
      <c r="M97" s="17">
        <v>82975</v>
      </c>
      <c r="N97" s="17">
        <v>2720</v>
      </c>
      <c r="O97" s="1"/>
      <c r="P97" s="2"/>
    </row>
    <row r="98" spans="1:16" ht="13.5" thickBot="1">
      <c r="A98" s="121"/>
      <c r="B98" s="18" t="s">
        <v>4</v>
      </c>
      <c r="C98" s="1">
        <f t="shared" si="39"/>
        <v>2473143</v>
      </c>
      <c r="D98" s="4">
        <f aca="true" t="shared" si="41" ref="D98:P98">D96-D97</f>
        <v>0</v>
      </c>
      <c r="E98" s="4">
        <f t="shared" si="41"/>
        <v>2443994</v>
      </c>
      <c r="F98" s="4">
        <f t="shared" si="41"/>
        <v>0</v>
      </c>
      <c r="G98" s="4">
        <f t="shared" si="41"/>
        <v>0</v>
      </c>
      <c r="H98" s="4">
        <f t="shared" si="41"/>
        <v>29149</v>
      </c>
      <c r="I98" s="4">
        <f t="shared" si="41"/>
        <v>0</v>
      </c>
      <c r="J98" s="4">
        <f t="shared" si="41"/>
        <v>0</v>
      </c>
      <c r="K98" s="4">
        <f t="shared" si="41"/>
        <v>0</v>
      </c>
      <c r="L98" s="4">
        <f t="shared" si="41"/>
        <v>0</v>
      </c>
      <c r="M98" s="4">
        <f t="shared" si="41"/>
        <v>1779</v>
      </c>
      <c r="N98" s="4">
        <f t="shared" si="41"/>
        <v>0</v>
      </c>
      <c r="O98" s="4">
        <f t="shared" si="41"/>
        <v>0</v>
      </c>
      <c r="P98" s="4">
        <f t="shared" si="41"/>
        <v>0</v>
      </c>
    </row>
    <row r="99" spans="1:16" ht="12.75">
      <c r="A99" s="136" t="s">
        <v>73</v>
      </c>
      <c r="B99" s="137"/>
      <c r="C99" s="19" t="s">
        <v>15</v>
      </c>
      <c r="D99" s="19" t="s">
        <v>24</v>
      </c>
      <c r="E99" s="19" t="s">
        <v>25</v>
      </c>
      <c r="F99" s="19" t="s">
        <v>26</v>
      </c>
      <c r="G99" s="19" t="s">
        <v>27</v>
      </c>
      <c r="H99" s="19" t="s">
        <v>28</v>
      </c>
      <c r="I99" s="19" t="s">
        <v>29</v>
      </c>
      <c r="J99" s="19" t="s">
        <v>30</v>
      </c>
      <c r="K99" s="19" t="s">
        <v>31</v>
      </c>
      <c r="L99" s="19" t="s">
        <v>32</v>
      </c>
      <c r="M99" s="19" t="s">
        <v>16</v>
      </c>
      <c r="N99" s="19" t="s">
        <v>22</v>
      </c>
      <c r="O99" s="19" t="s">
        <v>23</v>
      </c>
      <c r="P99" s="20" t="s">
        <v>33</v>
      </c>
    </row>
    <row r="100" spans="1:16" ht="12.75" customHeight="1">
      <c r="A100" s="120" t="s">
        <v>49</v>
      </c>
      <c r="B100" s="16" t="s">
        <v>2</v>
      </c>
      <c r="C100" s="1">
        <f aca="true" t="shared" si="42" ref="C100:C105">D100+E100+H100+J100+K100+L100</f>
        <v>553261</v>
      </c>
      <c r="D100" s="1"/>
      <c r="E100" s="1">
        <v>536920</v>
      </c>
      <c r="F100" s="1"/>
      <c r="G100" s="5"/>
      <c r="H100" s="1">
        <v>16341</v>
      </c>
      <c r="I100" s="1">
        <v>5000</v>
      </c>
      <c r="J100" s="1"/>
      <c r="K100" s="1"/>
      <c r="L100" s="1"/>
      <c r="M100" s="1">
        <v>91569</v>
      </c>
      <c r="N100" s="1"/>
      <c r="O100" s="1"/>
      <c r="P100" s="2"/>
    </row>
    <row r="101" spans="1:16" ht="12.75">
      <c r="A101" s="120"/>
      <c r="B101" s="16" t="s">
        <v>3</v>
      </c>
      <c r="C101" s="1">
        <f t="shared" si="42"/>
        <v>112863</v>
      </c>
      <c r="D101" s="1"/>
      <c r="E101" s="1">
        <v>103447</v>
      </c>
      <c r="F101" s="1"/>
      <c r="G101" s="5"/>
      <c r="H101" s="1">
        <v>9416</v>
      </c>
      <c r="I101" s="1">
        <v>3375</v>
      </c>
      <c r="J101" s="1"/>
      <c r="K101" s="1"/>
      <c r="L101" s="1"/>
      <c r="M101" s="1">
        <v>86554</v>
      </c>
      <c r="N101" s="1"/>
      <c r="O101" s="1"/>
      <c r="P101" s="2"/>
    </row>
    <row r="102" spans="1:16" ht="12.75">
      <c r="A102" s="120"/>
      <c r="B102" s="16" t="s">
        <v>4</v>
      </c>
      <c r="C102" s="1">
        <f t="shared" si="42"/>
        <v>440398</v>
      </c>
      <c r="D102" s="1">
        <f aca="true" t="shared" si="43" ref="D102:P102">D100-D101</f>
        <v>0</v>
      </c>
      <c r="E102" s="1">
        <f t="shared" si="43"/>
        <v>433473</v>
      </c>
      <c r="F102" s="1">
        <f t="shared" si="43"/>
        <v>0</v>
      </c>
      <c r="G102" s="1">
        <f t="shared" si="43"/>
        <v>0</v>
      </c>
      <c r="H102" s="1">
        <f t="shared" si="43"/>
        <v>6925</v>
      </c>
      <c r="I102" s="1">
        <f t="shared" si="43"/>
        <v>1625</v>
      </c>
      <c r="J102" s="1">
        <f t="shared" si="43"/>
        <v>0</v>
      </c>
      <c r="K102" s="1">
        <f t="shared" si="43"/>
        <v>0</v>
      </c>
      <c r="L102" s="1">
        <f t="shared" si="43"/>
        <v>0</v>
      </c>
      <c r="M102" s="1">
        <f t="shared" si="43"/>
        <v>5015</v>
      </c>
      <c r="N102" s="1">
        <f t="shared" si="43"/>
        <v>0</v>
      </c>
      <c r="O102" s="1">
        <f t="shared" si="43"/>
        <v>0</v>
      </c>
      <c r="P102" s="1">
        <f t="shared" si="43"/>
        <v>0</v>
      </c>
    </row>
    <row r="103" spans="1:16" ht="12.75" customHeight="1">
      <c r="A103" s="120" t="s">
        <v>50</v>
      </c>
      <c r="B103" s="16" t="s">
        <v>2</v>
      </c>
      <c r="C103" s="1">
        <f t="shared" si="42"/>
        <v>558514</v>
      </c>
      <c r="D103" s="3"/>
      <c r="E103" s="17">
        <v>536920</v>
      </c>
      <c r="F103" s="1"/>
      <c r="G103" s="5"/>
      <c r="H103" s="17">
        <v>21594</v>
      </c>
      <c r="I103" s="17">
        <v>9220</v>
      </c>
      <c r="J103" s="1"/>
      <c r="K103" s="1"/>
      <c r="L103" s="1"/>
      <c r="M103" s="17">
        <v>93070</v>
      </c>
      <c r="N103" s="17">
        <v>75</v>
      </c>
      <c r="O103" s="1"/>
      <c r="P103" s="2"/>
    </row>
    <row r="104" spans="1:16" ht="12.75">
      <c r="A104" s="120"/>
      <c r="B104" s="16" t="s">
        <v>3</v>
      </c>
      <c r="C104" s="1">
        <f t="shared" si="42"/>
        <v>133585</v>
      </c>
      <c r="D104" s="3"/>
      <c r="E104" s="17">
        <v>117087</v>
      </c>
      <c r="F104" s="1"/>
      <c r="G104" s="5"/>
      <c r="H104" s="17">
        <v>16498</v>
      </c>
      <c r="I104" s="17">
        <v>9220</v>
      </c>
      <c r="J104" s="1"/>
      <c r="K104" s="1"/>
      <c r="L104" s="1"/>
      <c r="M104" s="17">
        <v>88780</v>
      </c>
      <c r="N104" s="17">
        <v>75</v>
      </c>
      <c r="O104" s="1"/>
      <c r="P104" s="2"/>
    </row>
    <row r="105" spans="1:16" ht="13.5" thickBot="1">
      <c r="A105" s="121"/>
      <c r="B105" s="18" t="s">
        <v>4</v>
      </c>
      <c r="C105" s="1">
        <f t="shared" si="42"/>
        <v>424929</v>
      </c>
      <c r="D105" s="4">
        <f aca="true" t="shared" si="44" ref="D105:P105">D103-D104</f>
        <v>0</v>
      </c>
      <c r="E105" s="4">
        <f t="shared" si="44"/>
        <v>419833</v>
      </c>
      <c r="F105" s="4">
        <f t="shared" si="44"/>
        <v>0</v>
      </c>
      <c r="G105" s="4">
        <f t="shared" si="44"/>
        <v>0</v>
      </c>
      <c r="H105" s="4">
        <f t="shared" si="44"/>
        <v>5096</v>
      </c>
      <c r="I105" s="4">
        <f t="shared" si="44"/>
        <v>0</v>
      </c>
      <c r="J105" s="4">
        <f t="shared" si="44"/>
        <v>0</v>
      </c>
      <c r="K105" s="4">
        <f t="shared" si="44"/>
        <v>0</v>
      </c>
      <c r="L105" s="4">
        <f t="shared" si="44"/>
        <v>0</v>
      </c>
      <c r="M105" s="4">
        <f t="shared" si="44"/>
        <v>4290</v>
      </c>
      <c r="N105" s="4">
        <f t="shared" si="44"/>
        <v>0</v>
      </c>
      <c r="O105" s="4">
        <f t="shared" si="44"/>
        <v>0</v>
      </c>
      <c r="P105" s="4">
        <f t="shared" si="44"/>
        <v>0</v>
      </c>
    </row>
    <row r="106" ht="13.5" thickBot="1"/>
    <row r="107" spans="1:16" ht="12.75">
      <c r="A107" s="136" t="s">
        <v>61</v>
      </c>
      <c r="B107" s="137"/>
      <c r="C107" s="19" t="s">
        <v>15</v>
      </c>
      <c r="D107" s="19" t="s">
        <v>24</v>
      </c>
      <c r="E107" s="19" t="s">
        <v>25</v>
      </c>
      <c r="F107" s="19" t="s">
        <v>26</v>
      </c>
      <c r="G107" s="19" t="s">
        <v>27</v>
      </c>
      <c r="H107" s="19" t="s">
        <v>28</v>
      </c>
      <c r="I107" s="19" t="s">
        <v>29</v>
      </c>
      <c r="J107" s="19" t="s">
        <v>30</v>
      </c>
      <c r="K107" s="19" t="s">
        <v>31</v>
      </c>
      <c r="L107" s="19" t="s">
        <v>32</v>
      </c>
      <c r="M107" s="19" t="s">
        <v>16</v>
      </c>
      <c r="N107" s="19" t="s">
        <v>22</v>
      </c>
      <c r="O107" s="19" t="s">
        <v>23</v>
      </c>
      <c r="P107" s="20" t="s">
        <v>33</v>
      </c>
    </row>
    <row r="108" spans="1:16" ht="12.75">
      <c r="A108" s="120" t="s">
        <v>49</v>
      </c>
      <c r="B108" s="16" t="s">
        <v>2</v>
      </c>
      <c r="C108" s="1">
        <f>C2+C9+C16+C23+C30+C37+C44+C51+C58+C65+C72+C79+C86+C93+C100</f>
        <v>26620373</v>
      </c>
      <c r="D108" s="1">
        <f>D2+D9+D16+D23+D30+D37+D44+D51+D58+D65+D72+D79+D86+D93+D100</f>
        <v>0</v>
      </c>
      <c r="E108" s="1">
        <f aca="true" t="shared" si="45" ref="E108:P108">E2+E9+E16+E23+E30+E37+E44+E51+E58+E65+E72+E79+E86+E93+E100</f>
        <v>26088933</v>
      </c>
      <c r="F108" s="1">
        <f t="shared" si="45"/>
        <v>0</v>
      </c>
      <c r="G108" s="1">
        <f t="shared" si="45"/>
        <v>0</v>
      </c>
      <c r="H108" s="1">
        <f t="shared" si="45"/>
        <v>531440</v>
      </c>
      <c r="I108" s="1">
        <f>I2+I9+I16+I23+I30+I37+I44+I51+I58+I65+I72+H79+I86+I93+I100</f>
        <v>175729</v>
      </c>
      <c r="J108" s="1">
        <f t="shared" si="45"/>
        <v>0</v>
      </c>
      <c r="K108" s="1">
        <f t="shared" si="45"/>
        <v>0</v>
      </c>
      <c r="L108" s="1">
        <f t="shared" si="45"/>
        <v>0</v>
      </c>
      <c r="M108" s="1">
        <f t="shared" si="45"/>
        <v>1040771</v>
      </c>
      <c r="N108" s="1">
        <f t="shared" si="45"/>
        <v>7588</v>
      </c>
      <c r="O108" s="1">
        <f t="shared" si="45"/>
        <v>0</v>
      </c>
      <c r="P108" s="1">
        <f t="shared" si="45"/>
        <v>0</v>
      </c>
    </row>
    <row r="109" spans="1:16" ht="12.75">
      <c r="A109" s="120"/>
      <c r="B109" s="16" t="s">
        <v>3</v>
      </c>
      <c r="C109" s="1">
        <f>C3+C10+C17+C24+C31+C38+C45+C52+C59+C66+C73+C80+C87+C94+C101</f>
        <v>5288737</v>
      </c>
      <c r="D109" s="1">
        <f>D3+D10+D17+D24+D31+D38+D45+D52+D59+D66+D73+D80+D87+D94+D101</f>
        <v>0</v>
      </c>
      <c r="E109" s="1">
        <f aca="true" t="shared" si="46" ref="E109:P109">E3+E10+E17+E24+E31+E38+E45+E52+E59+E66+E73+E80+E87+E94+E101</f>
        <v>5015154</v>
      </c>
      <c r="F109" s="1">
        <f t="shared" si="46"/>
        <v>0</v>
      </c>
      <c r="G109" s="1">
        <f t="shared" si="46"/>
        <v>0</v>
      </c>
      <c r="H109" s="1">
        <f t="shared" si="46"/>
        <v>273583</v>
      </c>
      <c r="I109" s="1">
        <f>I3+I10+I17+I24+I31+I38+I45+I52+I59+I66+I73+H80+I87+I94+I101</f>
        <v>85426</v>
      </c>
      <c r="J109" s="1">
        <f t="shared" si="46"/>
        <v>0</v>
      </c>
      <c r="K109" s="1">
        <f t="shared" si="46"/>
        <v>0</v>
      </c>
      <c r="L109" s="1">
        <f t="shared" si="46"/>
        <v>0</v>
      </c>
      <c r="M109" s="1">
        <f t="shared" si="46"/>
        <v>999545</v>
      </c>
      <c r="N109" s="1">
        <f t="shared" si="46"/>
        <v>7576</v>
      </c>
      <c r="O109" s="1">
        <f t="shared" si="46"/>
        <v>0</v>
      </c>
      <c r="P109" s="1">
        <f t="shared" si="46"/>
        <v>0</v>
      </c>
    </row>
    <row r="110" spans="1:16" ht="12.75">
      <c r="A110" s="120"/>
      <c r="B110" s="16" t="s">
        <v>4</v>
      </c>
      <c r="C110" s="1">
        <f>C4+C11+C18+C25+C32+C39+C46+C53+C60+C67+C74+C81+C88+C95+C102</f>
        <v>21331636</v>
      </c>
      <c r="D110" s="1">
        <f>D108-D109</f>
        <v>0</v>
      </c>
      <c r="E110" s="1">
        <f>E108-E109</f>
        <v>21073779</v>
      </c>
      <c r="F110" s="1">
        <f>F108-F109</f>
        <v>0</v>
      </c>
      <c r="G110" s="1">
        <f>G108-G109</f>
        <v>0</v>
      </c>
      <c r="H110" s="1">
        <f>H4+H11+H18+H25+H32+H39+H46+H53+H60+H67+H74+H81+H88+H95+H102</f>
        <v>257857</v>
      </c>
      <c r="I110" s="1">
        <f aca="true" t="shared" si="47" ref="I110:P110">I108-I109</f>
        <v>90303</v>
      </c>
      <c r="J110" s="1">
        <f t="shared" si="47"/>
        <v>0</v>
      </c>
      <c r="K110" s="1">
        <f t="shared" si="47"/>
        <v>0</v>
      </c>
      <c r="L110" s="1">
        <f t="shared" si="47"/>
        <v>0</v>
      </c>
      <c r="M110" s="1">
        <f t="shared" si="47"/>
        <v>41226</v>
      </c>
      <c r="N110" s="1">
        <f t="shared" si="47"/>
        <v>12</v>
      </c>
      <c r="O110" s="1">
        <f t="shared" si="47"/>
        <v>0</v>
      </c>
      <c r="P110" s="1">
        <f t="shared" si="47"/>
        <v>0</v>
      </c>
    </row>
    <row r="111" spans="1:16" ht="12.75">
      <c r="A111" s="120" t="s">
        <v>50</v>
      </c>
      <c r="B111" s="16" t="s">
        <v>2</v>
      </c>
      <c r="C111" s="1">
        <f>C5+C12+C19+C26+C33+C40+C47+C54+C61+C68+C75+C82+C89+C96+C103</f>
        <v>27474217</v>
      </c>
      <c r="D111" s="1">
        <f aca="true" t="shared" si="48" ref="D111:P112">D5+D12+D19+D26+D33+D40+D47+D54+D61+D68+D75+D82+D89+D96+D103</f>
        <v>0</v>
      </c>
      <c r="E111" s="1">
        <f t="shared" si="48"/>
        <v>26605197</v>
      </c>
      <c r="F111" s="1">
        <f t="shared" si="48"/>
        <v>0</v>
      </c>
      <c r="G111" s="1">
        <f t="shared" si="48"/>
        <v>0</v>
      </c>
      <c r="H111" s="1">
        <f t="shared" si="48"/>
        <v>869020</v>
      </c>
      <c r="I111" s="1">
        <f>I5+I12+I19+I26+I33+I40+I47+I54+I61+I68+I75+H82+I89+I96+I103</f>
        <v>310304</v>
      </c>
      <c r="J111" s="1">
        <f t="shared" si="48"/>
        <v>0</v>
      </c>
      <c r="K111" s="1">
        <f t="shared" si="48"/>
        <v>0</v>
      </c>
      <c r="L111" s="1">
        <f t="shared" si="48"/>
        <v>0</v>
      </c>
      <c r="M111" s="1">
        <f t="shared" si="48"/>
        <v>1711662</v>
      </c>
      <c r="N111" s="1">
        <f t="shared" si="48"/>
        <v>60757</v>
      </c>
      <c r="O111" s="1">
        <f t="shared" si="48"/>
        <v>0</v>
      </c>
      <c r="P111" s="1">
        <f t="shared" si="48"/>
        <v>0</v>
      </c>
    </row>
    <row r="112" spans="1:16" ht="12.75">
      <c r="A112" s="120"/>
      <c r="B112" s="16" t="s">
        <v>3</v>
      </c>
      <c r="C112" s="1">
        <f>C6+C13+C20+C27+C34+C41+C48+C55+C62+C69+C76+C83+C90+C97+C104</f>
        <v>6175496</v>
      </c>
      <c r="D112" s="1">
        <f t="shared" si="48"/>
        <v>0</v>
      </c>
      <c r="E112" s="1">
        <f t="shared" si="48"/>
        <v>5627386</v>
      </c>
      <c r="F112" s="1">
        <f t="shared" si="48"/>
        <v>0</v>
      </c>
      <c r="G112" s="1">
        <f t="shared" si="48"/>
        <v>0</v>
      </c>
      <c r="H112" s="1">
        <f t="shared" si="48"/>
        <v>548110</v>
      </c>
      <c r="I112" s="1">
        <f>I6+I13+I20+I27+I34+I41+I48+I55+I62+I69+I76+H83+I90+I97+I104</f>
        <v>250750</v>
      </c>
      <c r="J112" s="1">
        <f t="shared" si="48"/>
        <v>0</v>
      </c>
      <c r="K112" s="1">
        <f t="shared" si="48"/>
        <v>0</v>
      </c>
      <c r="L112" s="1">
        <f t="shared" si="48"/>
        <v>0</v>
      </c>
      <c r="M112" s="1">
        <f t="shared" si="48"/>
        <v>1581780</v>
      </c>
      <c r="N112" s="1">
        <f t="shared" si="48"/>
        <v>60757</v>
      </c>
      <c r="O112" s="1">
        <f t="shared" si="48"/>
        <v>0</v>
      </c>
      <c r="P112" s="1">
        <f t="shared" si="48"/>
        <v>0</v>
      </c>
    </row>
    <row r="113" spans="1:16" ht="13.5" thickBot="1">
      <c r="A113" s="121"/>
      <c r="B113" s="18" t="s">
        <v>4</v>
      </c>
      <c r="C113" s="1">
        <f>C7+C14+C21+C28+C35+C42+C49+C56+C63+C70+C77+C84+C91+C98+C105</f>
        <v>21298721</v>
      </c>
      <c r="D113" s="4">
        <f>D111-D112</f>
        <v>0</v>
      </c>
      <c r="E113" s="4">
        <f>E111-E112</f>
        <v>20977811</v>
      </c>
      <c r="F113" s="4">
        <f>F111-F112</f>
        <v>0</v>
      </c>
      <c r="G113" s="4">
        <f>G111-G112</f>
        <v>0</v>
      </c>
      <c r="H113" s="1">
        <f>H7+H14+H21+H28+H35+H42+H49+H56+H63+H70+H77+H84+H91+H98+H105</f>
        <v>320910</v>
      </c>
      <c r="I113" s="4">
        <f aca="true" t="shared" si="49" ref="I113:P113">I111-I112</f>
        <v>59554</v>
      </c>
      <c r="J113" s="4">
        <f t="shared" si="49"/>
        <v>0</v>
      </c>
      <c r="K113" s="4">
        <f t="shared" si="49"/>
        <v>0</v>
      </c>
      <c r="L113" s="4">
        <f t="shared" si="49"/>
        <v>0</v>
      </c>
      <c r="M113" s="4">
        <f t="shared" si="49"/>
        <v>129882</v>
      </c>
      <c r="N113" s="4">
        <f t="shared" si="49"/>
        <v>0</v>
      </c>
      <c r="O113" s="4">
        <f t="shared" si="49"/>
        <v>0</v>
      </c>
      <c r="P113" s="4">
        <f t="shared" si="49"/>
        <v>0</v>
      </c>
    </row>
    <row r="115" ht="13.5" thickBot="1"/>
    <row r="116" spans="1:16" ht="12.75">
      <c r="A116" s="136" t="s">
        <v>74</v>
      </c>
      <c r="B116" s="137"/>
      <c r="C116" s="19" t="s">
        <v>15</v>
      </c>
      <c r="D116" s="19" t="s">
        <v>24</v>
      </c>
      <c r="E116" s="19" t="s">
        <v>25</v>
      </c>
      <c r="F116" s="19" t="s">
        <v>26</v>
      </c>
      <c r="G116" s="19" t="s">
        <v>27</v>
      </c>
      <c r="H116" s="19" t="s">
        <v>28</v>
      </c>
      <c r="I116" s="19" t="s">
        <v>29</v>
      </c>
      <c r="J116" s="19" t="s">
        <v>30</v>
      </c>
      <c r="K116" s="19" t="s">
        <v>31</v>
      </c>
      <c r="L116" s="19" t="s">
        <v>32</v>
      </c>
      <c r="M116" s="19" t="s">
        <v>16</v>
      </c>
      <c r="N116" s="19" t="s">
        <v>22</v>
      </c>
      <c r="O116" s="19" t="s">
        <v>23</v>
      </c>
      <c r="P116" s="20" t="s">
        <v>33</v>
      </c>
    </row>
    <row r="117" spans="1:16" ht="12.75">
      <c r="A117" s="120" t="s">
        <v>49</v>
      </c>
      <c r="B117" s="16" t="s">
        <v>2</v>
      </c>
      <c r="C117" s="1">
        <f aca="true" t="shared" si="50" ref="C117:C122">D117+E117+H117+J117+K117+L117</f>
        <v>102894</v>
      </c>
      <c r="D117" s="1"/>
      <c r="E117" s="1">
        <v>99869</v>
      </c>
      <c r="F117" s="1"/>
      <c r="G117" s="5"/>
      <c r="H117" s="1">
        <v>3025</v>
      </c>
      <c r="I117" s="1">
        <v>0</v>
      </c>
      <c r="J117" s="1"/>
      <c r="K117" s="1"/>
      <c r="L117" s="1"/>
      <c r="M117" s="1">
        <v>0</v>
      </c>
      <c r="N117" s="1"/>
      <c r="O117" s="1"/>
      <c r="P117" s="2"/>
    </row>
    <row r="118" spans="1:16" ht="12.75">
      <c r="A118" s="120"/>
      <c r="B118" s="16" t="s">
        <v>3</v>
      </c>
      <c r="C118" s="1">
        <f t="shared" si="50"/>
        <v>22782</v>
      </c>
      <c r="D118" s="1"/>
      <c r="E118" s="1">
        <v>21727</v>
      </c>
      <c r="F118" s="1"/>
      <c r="G118" s="5"/>
      <c r="H118" s="1">
        <v>1055</v>
      </c>
      <c r="I118" s="1">
        <v>0</v>
      </c>
      <c r="J118" s="1"/>
      <c r="K118" s="1"/>
      <c r="L118" s="1"/>
      <c r="M118" s="1">
        <v>0</v>
      </c>
      <c r="N118" s="1"/>
      <c r="O118" s="1"/>
      <c r="P118" s="2"/>
    </row>
    <row r="119" spans="1:16" ht="12.75">
      <c r="A119" s="120"/>
      <c r="B119" s="16" t="s">
        <v>4</v>
      </c>
      <c r="C119" s="1">
        <f t="shared" si="50"/>
        <v>80112</v>
      </c>
      <c r="D119" s="1">
        <f>D117-D118</f>
        <v>0</v>
      </c>
      <c r="E119" s="1">
        <f>E117-E118</f>
        <v>78142</v>
      </c>
      <c r="F119" s="1">
        <f>F117-F118</f>
        <v>0</v>
      </c>
      <c r="G119" s="1">
        <f>G117-G118</f>
        <v>0</v>
      </c>
      <c r="H119" s="1">
        <f>H117-H118</f>
        <v>1970</v>
      </c>
      <c r="I119" s="1">
        <v>0</v>
      </c>
      <c r="J119" s="1">
        <f>J117-J118</f>
        <v>0</v>
      </c>
      <c r="K119" s="1">
        <f>K117-K118</f>
        <v>0</v>
      </c>
      <c r="L119" s="1">
        <f>L117-L118</f>
        <v>0</v>
      </c>
      <c r="M119" s="1">
        <v>0</v>
      </c>
      <c r="N119" s="1">
        <f>N117-N118</f>
        <v>0</v>
      </c>
      <c r="O119" s="1">
        <f>O117-O118</f>
        <v>0</v>
      </c>
      <c r="P119" s="1">
        <f>P117-P118</f>
        <v>0</v>
      </c>
    </row>
    <row r="120" spans="1:16" ht="12.75">
      <c r="A120" s="120" t="s">
        <v>50</v>
      </c>
      <c r="B120" s="16" t="s">
        <v>2</v>
      </c>
      <c r="C120" s="1">
        <f t="shared" si="50"/>
        <v>102894</v>
      </c>
      <c r="D120" s="3"/>
      <c r="E120" s="17">
        <v>99869</v>
      </c>
      <c r="F120" s="1"/>
      <c r="G120" s="5"/>
      <c r="H120" s="17">
        <v>3025</v>
      </c>
      <c r="I120" s="17">
        <v>0</v>
      </c>
      <c r="J120" s="1"/>
      <c r="K120" s="1"/>
      <c r="L120" s="1"/>
      <c r="M120" s="17">
        <v>0</v>
      </c>
      <c r="N120" s="17">
        <v>0</v>
      </c>
      <c r="O120" s="1"/>
      <c r="P120" s="2"/>
    </row>
    <row r="121" spans="1:16" ht="12.75">
      <c r="A121" s="120"/>
      <c r="B121" s="16" t="s">
        <v>3</v>
      </c>
      <c r="C121" s="1">
        <f t="shared" si="50"/>
        <v>25430</v>
      </c>
      <c r="D121" s="3"/>
      <c r="E121" s="17">
        <v>24223</v>
      </c>
      <c r="F121" s="1"/>
      <c r="G121" s="5"/>
      <c r="H121" s="17">
        <v>1207</v>
      </c>
      <c r="I121" s="17">
        <v>0</v>
      </c>
      <c r="J121" s="1"/>
      <c r="K121" s="1"/>
      <c r="L121" s="1"/>
      <c r="M121" s="17">
        <v>0</v>
      </c>
      <c r="N121" s="17">
        <v>0</v>
      </c>
      <c r="O121" s="1"/>
      <c r="P121" s="2"/>
    </row>
    <row r="122" spans="1:16" ht="13.5" thickBot="1">
      <c r="A122" s="121"/>
      <c r="B122" s="18" t="s">
        <v>4</v>
      </c>
      <c r="C122" s="1">
        <f t="shared" si="50"/>
        <v>77464</v>
      </c>
      <c r="D122" s="4">
        <f>D120-D121</f>
        <v>0</v>
      </c>
      <c r="E122" s="4">
        <f>E120-E121</f>
        <v>75646</v>
      </c>
      <c r="F122" s="4">
        <f>F120-F121</f>
        <v>0</v>
      </c>
      <c r="G122" s="4">
        <f>G120-G121</f>
        <v>0</v>
      </c>
      <c r="H122" s="4">
        <f>H120-H121</f>
        <v>1818</v>
      </c>
      <c r="I122" s="4">
        <v>0</v>
      </c>
      <c r="J122" s="4">
        <f>J120-J121</f>
        <v>0</v>
      </c>
      <c r="K122" s="4">
        <f>K120-K121</f>
        <v>0</v>
      </c>
      <c r="L122" s="4">
        <f>L120-L121</f>
        <v>0</v>
      </c>
      <c r="M122" s="4">
        <v>0</v>
      </c>
      <c r="N122" s="4">
        <v>0</v>
      </c>
      <c r="O122" s="4">
        <f>O120-O121</f>
        <v>0</v>
      </c>
      <c r="P122" s="4">
        <f>P120-P121</f>
        <v>0</v>
      </c>
    </row>
    <row r="123" spans="1:16" ht="12.75">
      <c r="A123" s="136" t="s">
        <v>75</v>
      </c>
      <c r="B123" s="137"/>
      <c r="C123" s="19" t="s">
        <v>15</v>
      </c>
      <c r="D123" s="19" t="s">
        <v>24</v>
      </c>
      <c r="E123" s="19" t="s">
        <v>25</v>
      </c>
      <c r="F123" s="19" t="s">
        <v>26</v>
      </c>
      <c r="G123" s="19" t="s">
        <v>27</v>
      </c>
      <c r="H123" s="19" t="s">
        <v>28</v>
      </c>
      <c r="I123" s="19" t="s">
        <v>29</v>
      </c>
      <c r="J123" s="19" t="s">
        <v>30</v>
      </c>
      <c r="K123" s="19" t="s">
        <v>31</v>
      </c>
      <c r="L123" s="19" t="s">
        <v>32</v>
      </c>
      <c r="M123" s="19" t="s">
        <v>16</v>
      </c>
      <c r="N123" s="19" t="s">
        <v>22</v>
      </c>
      <c r="O123" s="19" t="s">
        <v>23</v>
      </c>
      <c r="P123" s="20" t="s">
        <v>33</v>
      </c>
    </row>
    <row r="124" spans="1:16" ht="12.75">
      <c r="A124" s="120" t="s">
        <v>49</v>
      </c>
      <c r="B124" s="16" t="s">
        <v>2</v>
      </c>
      <c r="C124" s="1">
        <f aca="true" t="shared" si="51" ref="C124:C129">D124+E124+H124+J124+K124+L124</f>
        <v>2989</v>
      </c>
      <c r="D124" s="1"/>
      <c r="E124" s="1">
        <v>0</v>
      </c>
      <c r="F124" s="1"/>
      <c r="G124" s="5"/>
      <c r="H124" s="1">
        <v>2989</v>
      </c>
      <c r="I124" s="1">
        <v>0</v>
      </c>
      <c r="J124" s="1"/>
      <c r="K124" s="1"/>
      <c r="L124" s="1"/>
      <c r="M124" s="1">
        <v>4000</v>
      </c>
      <c r="N124" s="1"/>
      <c r="O124" s="1"/>
      <c r="P124" s="2"/>
    </row>
    <row r="125" spans="1:16" ht="12.75">
      <c r="A125" s="120"/>
      <c r="B125" s="16" t="s">
        <v>3</v>
      </c>
      <c r="C125" s="1">
        <f t="shared" si="51"/>
        <v>2989</v>
      </c>
      <c r="D125" s="1"/>
      <c r="E125" s="1">
        <v>0</v>
      </c>
      <c r="F125" s="1"/>
      <c r="G125" s="5"/>
      <c r="H125" s="1">
        <v>2989</v>
      </c>
      <c r="I125" s="1">
        <v>0</v>
      </c>
      <c r="J125" s="1"/>
      <c r="K125" s="1"/>
      <c r="L125" s="1"/>
      <c r="M125" s="1">
        <v>4000</v>
      </c>
      <c r="N125" s="1"/>
      <c r="O125" s="1"/>
      <c r="P125" s="2"/>
    </row>
    <row r="126" spans="1:16" ht="12.75">
      <c r="A126" s="120"/>
      <c r="B126" s="16" t="s">
        <v>4</v>
      </c>
      <c r="C126" s="1">
        <f t="shared" si="51"/>
        <v>0</v>
      </c>
      <c r="D126" s="1">
        <f aca="true" t="shared" si="52" ref="D126:P126">D124-D125</f>
        <v>0</v>
      </c>
      <c r="E126" s="1">
        <f t="shared" si="52"/>
        <v>0</v>
      </c>
      <c r="F126" s="1">
        <f t="shared" si="52"/>
        <v>0</v>
      </c>
      <c r="G126" s="1">
        <f t="shared" si="52"/>
        <v>0</v>
      </c>
      <c r="H126" s="1">
        <f t="shared" si="52"/>
        <v>0</v>
      </c>
      <c r="I126" s="1">
        <f t="shared" si="52"/>
        <v>0</v>
      </c>
      <c r="J126" s="1">
        <f t="shared" si="52"/>
        <v>0</v>
      </c>
      <c r="K126" s="1">
        <f t="shared" si="52"/>
        <v>0</v>
      </c>
      <c r="L126" s="1">
        <f t="shared" si="52"/>
        <v>0</v>
      </c>
      <c r="M126" s="1">
        <f t="shared" si="52"/>
        <v>0</v>
      </c>
      <c r="N126" s="1">
        <f t="shared" si="52"/>
        <v>0</v>
      </c>
      <c r="O126" s="1">
        <f t="shared" si="52"/>
        <v>0</v>
      </c>
      <c r="P126" s="1">
        <f t="shared" si="52"/>
        <v>0</v>
      </c>
    </row>
    <row r="127" spans="1:16" ht="12.75">
      <c r="A127" s="120" t="s">
        <v>50</v>
      </c>
      <c r="B127" s="16" t="s">
        <v>2</v>
      </c>
      <c r="C127" s="1">
        <f t="shared" si="51"/>
        <v>4789</v>
      </c>
      <c r="D127" s="3"/>
      <c r="E127" s="17">
        <v>0</v>
      </c>
      <c r="F127" s="1"/>
      <c r="G127" s="5"/>
      <c r="H127" s="17">
        <v>4789</v>
      </c>
      <c r="I127" s="17">
        <v>0</v>
      </c>
      <c r="J127" s="1"/>
      <c r="K127" s="1"/>
      <c r="L127" s="1"/>
      <c r="M127" s="17">
        <v>5200</v>
      </c>
      <c r="N127" s="17">
        <v>0</v>
      </c>
      <c r="O127" s="1"/>
      <c r="P127" s="2"/>
    </row>
    <row r="128" spans="1:16" ht="12.75">
      <c r="A128" s="120"/>
      <c r="B128" s="16" t="s">
        <v>3</v>
      </c>
      <c r="C128" s="1">
        <f t="shared" si="51"/>
        <v>4789</v>
      </c>
      <c r="D128" s="3"/>
      <c r="E128" s="17">
        <v>0</v>
      </c>
      <c r="F128" s="1"/>
      <c r="G128" s="5"/>
      <c r="H128" s="17">
        <v>4789</v>
      </c>
      <c r="I128" s="17">
        <v>0</v>
      </c>
      <c r="J128" s="1"/>
      <c r="K128" s="1"/>
      <c r="L128" s="1"/>
      <c r="M128" s="17">
        <v>5200</v>
      </c>
      <c r="N128" s="17">
        <v>0</v>
      </c>
      <c r="O128" s="1"/>
      <c r="P128" s="2"/>
    </row>
    <row r="129" spans="1:16" ht="13.5" thickBot="1">
      <c r="A129" s="121"/>
      <c r="B129" s="18" t="s">
        <v>4</v>
      </c>
      <c r="C129" s="1">
        <f t="shared" si="51"/>
        <v>0</v>
      </c>
      <c r="D129" s="4">
        <f aca="true" t="shared" si="53" ref="D129:P129">D127-D128</f>
        <v>0</v>
      </c>
      <c r="E129" s="4">
        <f t="shared" si="53"/>
        <v>0</v>
      </c>
      <c r="F129" s="4">
        <f t="shared" si="53"/>
        <v>0</v>
      </c>
      <c r="G129" s="4">
        <f t="shared" si="53"/>
        <v>0</v>
      </c>
      <c r="H129" s="4">
        <f t="shared" si="53"/>
        <v>0</v>
      </c>
      <c r="I129" s="4">
        <f t="shared" si="53"/>
        <v>0</v>
      </c>
      <c r="J129" s="4">
        <f t="shared" si="53"/>
        <v>0</v>
      </c>
      <c r="K129" s="4">
        <f t="shared" si="53"/>
        <v>0</v>
      </c>
      <c r="L129" s="4">
        <f t="shared" si="53"/>
        <v>0</v>
      </c>
      <c r="M129" s="4">
        <f t="shared" si="53"/>
        <v>0</v>
      </c>
      <c r="N129" s="4">
        <f t="shared" si="53"/>
        <v>0</v>
      </c>
      <c r="O129" s="4">
        <f t="shared" si="53"/>
        <v>0</v>
      </c>
      <c r="P129" s="4">
        <f t="shared" si="53"/>
        <v>0</v>
      </c>
    </row>
    <row r="130" ht="13.5" thickBot="1"/>
    <row r="131" spans="1:16" ht="12.75">
      <c r="A131" s="136" t="s">
        <v>76</v>
      </c>
      <c r="B131" s="137"/>
      <c r="C131" s="19" t="s">
        <v>15</v>
      </c>
      <c r="D131" s="19" t="s">
        <v>24</v>
      </c>
      <c r="E131" s="19" t="s">
        <v>25</v>
      </c>
      <c r="F131" s="19" t="s">
        <v>26</v>
      </c>
      <c r="G131" s="19" t="s">
        <v>27</v>
      </c>
      <c r="H131" s="19" t="s">
        <v>28</v>
      </c>
      <c r="I131" s="19" t="s">
        <v>29</v>
      </c>
      <c r="J131" s="19" t="s">
        <v>30</v>
      </c>
      <c r="K131" s="19" t="s">
        <v>31</v>
      </c>
      <c r="L131" s="19" t="s">
        <v>32</v>
      </c>
      <c r="M131" s="19" t="s">
        <v>16</v>
      </c>
      <c r="N131" s="19" t="s">
        <v>22</v>
      </c>
      <c r="O131" s="19" t="s">
        <v>23</v>
      </c>
      <c r="P131" s="20" t="s">
        <v>33</v>
      </c>
    </row>
    <row r="132" spans="1:16" ht="12.75">
      <c r="A132" s="120" t="s">
        <v>49</v>
      </c>
      <c r="B132" s="16" t="s">
        <v>2</v>
      </c>
      <c r="C132" s="1">
        <f>C117+C124</f>
        <v>105883</v>
      </c>
      <c r="D132" s="1">
        <f aca="true" t="shared" si="54" ref="D132:P132">D117+D124</f>
        <v>0</v>
      </c>
      <c r="E132" s="1">
        <f t="shared" si="54"/>
        <v>99869</v>
      </c>
      <c r="F132" s="1">
        <f t="shared" si="54"/>
        <v>0</v>
      </c>
      <c r="G132" s="1">
        <f t="shared" si="54"/>
        <v>0</v>
      </c>
      <c r="H132" s="1">
        <f t="shared" si="54"/>
        <v>6014</v>
      </c>
      <c r="I132" s="1">
        <f t="shared" si="54"/>
        <v>0</v>
      </c>
      <c r="J132" s="1">
        <f t="shared" si="54"/>
        <v>0</v>
      </c>
      <c r="K132" s="1">
        <f t="shared" si="54"/>
        <v>0</v>
      </c>
      <c r="L132" s="1">
        <f t="shared" si="54"/>
        <v>0</v>
      </c>
      <c r="M132" s="1">
        <f t="shared" si="54"/>
        <v>4000</v>
      </c>
      <c r="N132" s="1">
        <f t="shared" si="54"/>
        <v>0</v>
      </c>
      <c r="O132" s="1">
        <f t="shared" si="54"/>
        <v>0</v>
      </c>
      <c r="P132" s="1">
        <f t="shared" si="54"/>
        <v>0</v>
      </c>
    </row>
    <row r="133" spans="1:16" ht="12.75">
      <c r="A133" s="120"/>
      <c r="B133" s="16" t="s">
        <v>3</v>
      </c>
      <c r="C133" s="1">
        <f aca="true" t="shared" si="55" ref="C133:P137">C118+C125</f>
        <v>25771</v>
      </c>
      <c r="D133" s="1">
        <f t="shared" si="55"/>
        <v>0</v>
      </c>
      <c r="E133" s="1">
        <f t="shared" si="55"/>
        <v>21727</v>
      </c>
      <c r="F133" s="1">
        <f t="shared" si="55"/>
        <v>0</v>
      </c>
      <c r="G133" s="1">
        <f t="shared" si="55"/>
        <v>0</v>
      </c>
      <c r="H133" s="1">
        <f t="shared" si="55"/>
        <v>4044</v>
      </c>
      <c r="I133" s="1">
        <f t="shared" si="55"/>
        <v>0</v>
      </c>
      <c r="J133" s="1">
        <f t="shared" si="55"/>
        <v>0</v>
      </c>
      <c r="K133" s="1">
        <f t="shared" si="55"/>
        <v>0</v>
      </c>
      <c r="L133" s="1">
        <f t="shared" si="55"/>
        <v>0</v>
      </c>
      <c r="M133" s="1">
        <f t="shared" si="55"/>
        <v>4000</v>
      </c>
      <c r="N133" s="1">
        <f t="shared" si="55"/>
        <v>0</v>
      </c>
      <c r="O133" s="1">
        <f t="shared" si="55"/>
        <v>0</v>
      </c>
      <c r="P133" s="1">
        <f t="shared" si="55"/>
        <v>0</v>
      </c>
    </row>
    <row r="134" spans="1:16" ht="12.75">
      <c r="A134" s="120"/>
      <c r="B134" s="16" t="s">
        <v>4</v>
      </c>
      <c r="C134" s="1">
        <f t="shared" si="55"/>
        <v>80112</v>
      </c>
      <c r="D134" s="1">
        <f t="shared" si="55"/>
        <v>0</v>
      </c>
      <c r="E134" s="1">
        <f t="shared" si="55"/>
        <v>78142</v>
      </c>
      <c r="F134" s="1">
        <f t="shared" si="55"/>
        <v>0</v>
      </c>
      <c r="G134" s="1">
        <f t="shared" si="55"/>
        <v>0</v>
      </c>
      <c r="H134" s="1">
        <f t="shared" si="55"/>
        <v>1970</v>
      </c>
      <c r="I134" s="1">
        <f t="shared" si="55"/>
        <v>0</v>
      </c>
      <c r="J134" s="1">
        <f t="shared" si="55"/>
        <v>0</v>
      </c>
      <c r="K134" s="1">
        <f t="shared" si="55"/>
        <v>0</v>
      </c>
      <c r="L134" s="1">
        <f t="shared" si="55"/>
        <v>0</v>
      </c>
      <c r="M134" s="1">
        <f t="shared" si="55"/>
        <v>0</v>
      </c>
      <c r="N134" s="1">
        <f t="shared" si="55"/>
        <v>0</v>
      </c>
      <c r="O134" s="1">
        <f t="shared" si="55"/>
        <v>0</v>
      </c>
      <c r="P134" s="1">
        <f t="shared" si="55"/>
        <v>0</v>
      </c>
    </row>
    <row r="135" spans="1:16" ht="12.75">
      <c r="A135" s="120" t="s">
        <v>50</v>
      </c>
      <c r="B135" s="16" t="s">
        <v>2</v>
      </c>
      <c r="C135" s="1">
        <f t="shared" si="55"/>
        <v>107683</v>
      </c>
      <c r="D135" s="1">
        <f t="shared" si="55"/>
        <v>0</v>
      </c>
      <c r="E135" s="1">
        <f t="shared" si="55"/>
        <v>99869</v>
      </c>
      <c r="F135" s="1">
        <f t="shared" si="55"/>
        <v>0</v>
      </c>
      <c r="G135" s="1">
        <f t="shared" si="55"/>
        <v>0</v>
      </c>
      <c r="H135" s="1">
        <f t="shared" si="55"/>
        <v>7814</v>
      </c>
      <c r="I135" s="1">
        <f t="shared" si="55"/>
        <v>0</v>
      </c>
      <c r="J135" s="1">
        <f t="shared" si="55"/>
        <v>0</v>
      </c>
      <c r="K135" s="1">
        <f t="shared" si="55"/>
        <v>0</v>
      </c>
      <c r="L135" s="1">
        <f t="shared" si="55"/>
        <v>0</v>
      </c>
      <c r="M135" s="1">
        <f t="shared" si="55"/>
        <v>5200</v>
      </c>
      <c r="N135" s="1">
        <f t="shared" si="55"/>
        <v>0</v>
      </c>
      <c r="O135" s="1">
        <f t="shared" si="55"/>
        <v>0</v>
      </c>
      <c r="P135" s="1">
        <f t="shared" si="55"/>
        <v>0</v>
      </c>
    </row>
    <row r="136" spans="1:16" ht="12.75">
      <c r="A136" s="120"/>
      <c r="B136" s="16" t="s">
        <v>3</v>
      </c>
      <c r="C136" s="1">
        <f t="shared" si="55"/>
        <v>30219</v>
      </c>
      <c r="D136" s="1">
        <f t="shared" si="55"/>
        <v>0</v>
      </c>
      <c r="E136" s="1">
        <f t="shared" si="55"/>
        <v>24223</v>
      </c>
      <c r="F136" s="1">
        <f t="shared" si="55"/>
        <v>0</v>
      </c>
      <c r="G136" s="1">
        <f t="shared" si="55"/>
        <v>0</v>
      </c>
      <c r="H136" s="1">
        <f t="shared" si="55"/>
        <v>5996</v>
      </c>
      <c r="I136" s="1">
        <f t="shared" si="55"/>
        <v>0</v>
      </c>
      <c r="J136" s="1">
        <f t="shared" si="55"/>
        <v>0</v>
      </c>
      <c r="K136" s="1">
        <f t="shared" si="55"/>
        <v>0</v>
      </c>
      <c r="L136" s="1">
        <f t="shared" si="55"/>
        <v>0</v>
      </c>
      <c r="M136" s="1">
        <f t="shared" si="55"/>
        <v>5200</v>
      </c>
      <c r="N136" s="1">
        <f t="shared" si="55"/>
        <v>0</v>
      </c>
      <c r="O136" s="1">
        <f t="shared" si="55"/>
        <v>0</v>
      </c>
      <c r="P136" s="1">
        <f t="shared" si="55"/>
        <v>0</v>
      </c>
    </row>
    <row r="137" spans="1:16" ht="13.5" thickBot="1">
      <c r="A137" s="121"/>
      <c r="B137" s="18" t="s">
        <v>4</v>
      </c>
      <c r="C137" s="1">
        <f t="shared" si="55"/>
        <v>77464</v>
      </c>
      <c r="D137" s="1">
        <f t="shared" si="55"/>
        <v>0</v>
      </c>
      <c r="E137" s="1">
        <f t="shared" si="55"/>
        <v>75646</v>
      </c>
      <c r="F137" s="1">
        <f t="shared" si="55"/>
        <v>0</v>
      </c>
      <c r="G137" s="1">
        <f t="shared" si="55"/>
        <v>0</v>
      </c>
      <c r="H137" s="1">
        <f t="shared" si="55"/>
        <v>1818</v>
      </c>
      <c r="I137" s="1">
        <f t="shared" si="55"/>
        <v>0</v>
      </c>
      <c r="J137" s="1">
        <f t="shared" si="55"/>
        <v>0</v>
      </c>
      <c r="K137" s="1">
        <f t="shared" si="55"/>
        <v>0</v>
      </c>
      <c r="L137" s="1">
        <f t="shared" si="55"/>
        <v>0</v>
      </c>
      <c r="M137" s="1">
        <f t="shared" si="55"/>
        <v>0</v>
      </c>
      <c r="N137" s="1">
        <f t="shared" si="55"/>
        <v>0</v>
      </c>
      <c r="O137" s="1">
        <f t="shared" si="55"/>
        <v>0</v>
      </c>
      <c r="P137" s="1">
        <f t="shared" si="55"/>
        <v>0</v>
      </c>
    </row>
    <row r="139" ht="13.5" thickBot="1"/>
    <row r="140" spans="1:16" ht="12.75">
      <c r="A140" s="136" t="s">
        <v>77</v>
      </c>
      <c r="B140" s="137"/>
      <c r="C140" s="19" t="s">
        <v>15</v>
      </c>
      <c r="D140" s="19" t="s">
        <v>24</v>
      </c>
      <c r="E140" s="19" t="s">
        <v>25</v>
      </c>
      <c r="F140" s="19" t="s">
        <v>26</v>
      </c>
      <c r="G140" s="19" t="s">
        <v>27</v>
      </c>
      <c r="H140" s="19" t="s">
        <v>28</v>
      </c>
      <c r="I140" s="19" t="s">
        <v>29</v>
      </c>
      <c r="J140" s="19" t="s">
        <v>30</v>
      </c>
      <c r="K140" s="19" t="s">
        <v>31</v>
      </c>
      <c r="L140" s="19" t="s">
        <v>32</v>
      </c>
      <c r="M140" s="19" t="s">
        <v>16</v>
      </c>
      <c r="N140" s="19" t="s">
        <v>22</v>
      </c>
      <c r="O140" s="19" t="s">
        <v>23</v>
      </c>
      <c r="P140" s="20" t="s">
        <v>33</v>
      </c>
    </row>
    <row r="141" spans="1:16" ht="12.75">
      <c r="A141" s="120" t="s">
        <v>49</v>
      </c>
      <c r="B141" s="16" t="s">
        <v>2</v>
      </c>
      <c r="C141" s="1">
        <f aca="true" t="shared" si="56" ref="C141:C146">D141+E141+H141+J141+K141+L141</f>
        <v>4898</v>
      </c>
      <c r="D141" s="1"/>
      <c r="E141" s="1">
        <v>0</v>
      </c>
      <c r="F141" s="1"/>
      <c r="G141" s="5"/>
      <c r="H141" s="1">
        <v>4898</v>
      </c>
      <c r="I141" s="1">
        <v>3298</v>
      </c>
      <c r="J141" s="1"/>
      <c r="K141" s="1"/>
      <c r="L141" s="1"/>
      <c r="M141" s="1">
        <v>19557</v>
      </c>
      <c r="N141" s="1">
        <v>1067</v>
      </c>
      <c r="O141" s="1"/>
      <c r="P141" s="2"/>
    </row>
    <row r="142" spans="1:16" ht="12.75">
      <c r="A142" s="120"/>
      <c r="B142" s="16" t="s">
        <v>3</v>
      </c>
      <c r="C142" s="1">
        <f t="shared" si="56"/>
        <v>4898</v>
      </c>
      <c r="D142" s="1"/>
      <c r="E142" s="1">
        <v>0</v>
      </c>
      <c r="F142" s="1"/>
      <c r="G142" s="5"/>
      <c r="H142" s="1">
        <v>4898</v>
      </c>
      <c r="I142" s="1">
        <v>3298</v>
      </c>
      <c r="J142" s="1"/>
      <c r="K142" s="1"/>
      <c r="L142" s="1"/>
      <c r="M142" s="1">
        <v>19557</v>
      </c>
      <c r="N142" s="1">
        <v>1067</v>
      </c>
      <c r="O142" s="1"/>
      <c r="P142" s="2"/>
    </row>
    <row r="143" spans="1:16" ht="12.75">
      <c r="A143" s="120"/>
      <c r="B143" s="16" t="s">
        <v>4</v>
      </c>
      <c r="C143" s="1">
        <f t="shared" si="56"/>
        <v>0</v>
      </c>
      <c r="D143" s="1"/>
      <c r="E143" s="1">
        <f aca="true" t="shared" si="57" ref="E143:P143">E141-E142</f>
        <v>0</v>
      </c>
      <c r="F143" s="1">
        <f t="shared" si="57"/>
        <v>0</v>
      </c>
      <c r="G143" s="1">
        <f t="shared" si="57"/>
        <v>0</v>
      </c>
      <c r="H143" s="1">
        <f t="shared" si="57"/>
        <v>0</v>
      </c>
      <c r="I143" s="1">
        <f t="shared" si="57"/>
        <v>0</v>
      </c>
      <c r="J143" s="1">
        <f t="shared" si="57"/>
        <v>0</v>
      </c>
      <c r="K143" s="1">
        <f t="shared" si="57"/>
        <v>0</v>
      </c>
      <c r="L143" s="1">
        <f t="shared" si="57"/>
        <v>0</v>
      </c>
      <c r="M143" s="1">
        <f t="shared" si="57"/>
        <v>0</v>
      </c>
      <c r="N143" s="1">
        <f t="shared" si="57"/>
        <v>0</v>
      </c>
      <c r="O143" s="1">
        <f t="shared" si="57"/>
        <v>0</v>
      </c>
      <c r="P143" s="1">
        <f t="shared" si="57"/>
        <v>0</v>
      </c>
    </row>
    <row r="144" spans="1:16" ht="12.75">
      <c r="A144" s="120" t="s">
        <v>50</v>
      </c>
      <c r="B144" s="16" t="s">
        <v>2</v>
      </c>
      <c r="C144" s="1">
        <f t="shared" si="56"/>
        <v>673898</v>
      </c>
      <c r="D144" s="3"/>
      <c r="E144" s="17">
        <v>649104</v>
      </c>
      <c r="F144" s="1"/>
      <c r="G144" s="5"/>
      <c r="H144" s="17">
        <v>24794</v>
      </c>
      <c r="I144" s="17">
        <v>15053</v>
      </c>
      <c r="J144" s="1"/>
      <c r="K144" s="1"/>
      <c r="L144" s="1"/>
      <c r="M144" s="17">
        <v>98767</v>
      </c>
      <c r="N144" s="17">
        <v>6207</v>
      </c>
      <c r="O144" s="1"/>
      <c r="P144" s="2"/>
    </row>
    <row r="145" spans="1:16" ht="12.75">
      <c r="A145" s="120"/>
      <c r="B145" s="16" t="s">
        <v>3</v>
      </c>
      <c r="C145" s="1">
        <f t="shared" si="56"/>
        <v>292874</v>
      </c>
      <c r="D145" s="3"/>
      <c r="E145" s="17">
        <v>268080</v>
      </c>
      <c r="F145" s="1"/>
      <c r="G145" s="5"/>
      <c r="H145" s="17">
        <v>24794</v>
      </c>
      <c r="I145" s="17">
        <v>15053</v>
      </c>
      <c r="J145" s="1"/>
      <c r="K145" s="1"/>
      <c r="L145" s="1"/>
      <c r="M145" s="17">
        <v>90910</v>
      </c>
      <c r="N145" s="17">
        <v>6207</v>
      </c>
      <c r="O145" s="1"/>
      <c r="P145" s="2"/>
    </row>
    <row r="146" spans="1:16" ht="13.5" thickBot="1">
      <c r="A146" s="121"/>
      <c r="B146" s="18" t="s">
        <v>4</v>
      </c>
      <c r="C146" s="1">
        <f t="shared" si="56"/>
        <v>381024</v>
      </c>
      <c r="D146" s="4"/>
      <c r="E146" s="4">
        <f aca="true" t="shared" si="58" ref="E146:P146">E144-E145</f>
        <v>381024</v>
      </c>
      <c r="F146" s="4">
        <f t="shared" si="58"/>
        <v>0</v>
      </c>
      <c r="G146" s="4">
        <f t="shared" si="58"/>
        <v>0</v>
      </c>
      <c r="H146" s="4">
        <f t="shared" si="58"/>
        <v>0</v>
      </c>
      <c r="I146" s="4">
        <f t="shared" si="58"/>
        <v>0</v>
      </c>
      <c r="J146" s="4">
        <f t="shared" si="58"/>
        <v>0</v>
      </c>
      <c r="K146" s="4">
        <f t="shared" si="58"/>
        <v>0</v>
      </c>
      <c r="L146" s="4">
        <f t="shared" si="58"/>
        <v>0</v>
      </c>
      <c r="M146" s="4">
        <f t="shared" si="58"/>
        <v>7857</v>
      </c>
      <c r="N146" s="4">
        <f t="shared" si="58"/>
        <v>0</v>
      </c>
      <c r="O146" s="4">
        <f t="shared" si="58"/>
        <v>0</v>
      </c>
      <c r="P146" s="4">
        <f t="shared" si="58"/>
        <v>0</v>
      </c>
    </row>
    <row r="147" spans="1:16" ht="12.75">
      <c r="A147" s="136" t="s">
        <v>78</v>
      </c>
      <c r="B147" s="137"/>
      <c r="C147" s="19" t="s">
        <v>15</v>
      </c>
      <c r="D147" s="19" t="s">
        <v>24</v>
      </c>
      <c r="E147" s="19" t="s">
        <v>25</v>
      </c>
      <c r="F147" s="19" t="s">
        <v>26</v>
      </c>
      <c r="G147" s="19" t="s">
        <v>27</v>
      </c>
      <c r="H147" s="19" t="s">
        <v>28</v>
      </c>
      <c r="I147" s="19" t="s">
        <v>29</v>
      </c>
      <c r="J147" s="19" t="s">
        <v>30</v>
      </c>
      <c r="K147" s="19" t="s">
        <v>31</v>
      </c>
      <c r="L147" s="19" t="s">
        <v>32</v>
      </c>
      <c r="M147" s="19" t="s">
        <v>16</v>
      </c>
      <c r="N147" s="19" t="s">
        <v>22</v>
      </c>
      <c r="O147" s="19" t="s">
        <v>23</v>
      </c>
      <c r="P147" s="20" t="s">
        <v>33</v>
      </c>
    </row>
    <row r="148" spans="1:16" ht="12.75">
      <c r="A148" s="120" t="s">
        <v>49</v>
      </c>
      <c r="B148" s="16" t="s">
        <v>2</v>
      </c>
      <c r="C148" s="1">
        <f aca="true" t="shared" si="59" ref="C148:C153">D148+E148+H148+J148+K148+L148</f>
        <v>8012</v>
      </c>
      <c r="D148" s="1"/>
      <c r="E148" s="1">
        <v>0</v>
      </c>
      <c r="F148" s="1"/>
      <c r="G148" s="5"/>
      <c r="H148" s="1">
        <v>8012</v>
      </c>
      <c r="I148" s="1">
        <v>3720</v>
      </c>
      <c r="J148" s="1"/>
      <c r="K148" s="1"/>
      <c r="L148" s="1"/>
      <c r="M148" s="1">
        <v>48398</v>
      </c>
      <c r="N148" s="1">
        <v>395</v>
      </c>
      <c r="O148" s="1"/>
      <c r="P148" s="2"/>
    </row>
    <row r="149" spans="1:16" ht="12.75">
      <c r="A149" s="120"/>
      <c r="B149" s="16" t="s">
        <v>3</v>
      </c>
      <c r="C149" s="1">
        <f t="shared" si="59"/>
        <v>8012</v>
      </c>
      <c r="D149" s="1"/>
      <c r="E149" s="1">
        <v>0</v>
      </c>
      <c r="F149" s="1"/>
      <c r="G149" s="5"/>
      <c r="H149" s="1">
        <v>8012</v>
      </c>
      <c r="I149" s="1">
        <v>3720</v>
      </c>
      <c r="J149" s="1"/>
      <c r="K149" s="1"/>
      <c r="L149" s="1"/>
      <c r="M149" s="1">
        <v>48398</v>
      </c>
      <c r="N149" s="1">
        <v>395</v>
      </c>
      <c r="O149" s="1"/>
      <c r="P149" s="2"/>
    </row>
    <row r="150" spans="1:16" ht="12.75">
      <c r="A150" s="120"/>
      <c r="B150" s="16" t="s">
        <v>4</v>
      </c>
      <c r="C150" s="1">
        <f t="shared" si="59"/>
        <v>0</v>
      </c>
      <c r="D150" s="1">
        <f aca="true" t="shared" si="60" ref="D150:P150">D148-D149</f>
        <v>0</v>
      </c>
      <c r="E150" s="1">
        <f t="shared" si="60"/>
        <v>0</v>
      </c>
      <c r="F150" s="1">
        <f t="shared" si="60"/>
        <v>0</v>
      </c>
      <c r="G150" s="1">
        <f t="shared" si="60"/>
        <v>0</v>
      </c>
      <c r="H150" s="1">
        <f t="shared" si="60"/>
        <v>0</v>
      </c>
      <c r="I150" s="1">
        <f t="shared" si="60"/>
        <v>0</v>
      </c>
      <c r="J150" s="1">
        <f t="shared" si="60"/>
        <v>0</v>
      </c>
      <c r="K150" s="1">
        <f t="shared" si="60"/>
        <v>0</v>
      </c>
      <c r="L150" s="1">
        <f t="shared" si="60"/>
        <v>0</v>
      </c>
      <c r="M150" s="1">
        <f t="shared" si="60"/>
        <v>0</v>
      </c>
      <c r="N150" s="1">
        <f t="shared" si="60"/>
        <v>0</v>
      </c>
      <c r="O150" s="1">
        <f t="shared" si="60"/>
        <v>0</v>
      </c>
      <c r="P150" s="1">
        <f t="shared" si="60"/>
        <v>0</v>
      </c>
    </row>
    <row r="151" spans="1:16" ht="12.75">
      <c r="A151" s="120" t="s">
        <v>50</v>
      </c>
      <c r="B151" s="16" t="s">
        <v>2</v>
      </c>
      <c r="C151" s="1">
        <f t="shared" si="59"/>
        <v>46843</v>
      </c>
      <c r="D151" s="3"/>
      <c r="E151" s="17">
        <v>0</v>
      </c>
      <c r="F151" s="1"/>
      <c r="G151" s="5"/>
      <c r="H151" s="17">
        <v>46843</v>
      </c>
      <c r="I151" s="17">
        <v>40397</v>
      </c>
      <c r="J151" s="1"/>
      <c r="K151" s="1"/>
      <c r="L151" s="1"/>
      <c r="M151" s="17">
        <v>50385</v>
      </c>
      <c r="N151" s="17">
        <v>1275</v>
      </c>
      <c r="O151" s="1"/>
      <c r="P151" s="2"/>
    </row>
    <row r="152" spans="1:16" ht="12.75">
      <c r="A152" s="120"/>
      <c r="B152" s="16" t="s">
        <v>3</v>
      </c>
      <c r="C152" s="1">
        <f t="shared" si="59"/>
        <v>46843</v>
      </c>
      <c r="D152" s="3"/>
      <c r="E152" s="17">
        <v>0</v>
      </c>
      <c r="F152" s="1"/>
      <c r="G152" s="5"/>
      <c r="H152" s="17">
        <v>46843</v>
      </c>
      <c r="I152" s="17">
        <v>40397</v>
      </c>
      <c r="J152" s="1"/>
      <c r="K152" s="1"/>
      <c r="L152" s="1"/>
      <c r="M152" s="17">
        <v>50385</v>
      </c>
      <c r="N152" s="17">
        <v>1275</v>
      </c>
      <c r="O152" s="1"/>
      <c r="P152" s="2"/>
    </row>
    <row r="153" spans="1:16" ht="13.5" thickBot="1">
      <c r="A153" s="121"/>
      <c r="B153" s="18" t="s">
        <v>4</v>
      </c>
      <c r="C153" s="1">
        <f t="shared" si="59"/>
        <v>0</v>
      </c>
      <c r="D153" s="4">
        <f aca="true" t="shared" si="61" ref="D153:P153">D151-D152</f>
        <v>0</v>
      </c>
      <c r="E153" s="4">
        <f t="shared" si="61"/>
        <v>0</v>
      </c>
      <c r="F153" s="4">
        <f t="shared" si="61"/>
        <v>0</v>
      </c>
      <c r="G153" s="4">
        <f t="shared" si="61"/>
        <v>0</v>
      </c>
      <c r="H153" s="4">
        <f t="shared" si="61"/>
        <v>0</v>
      </c>
      <c r="I153" s="4">
        <f t="shared" si="61"/>
        <v>0</v>
      </c>
      <c r="J153" s="4">
        <f t="shared" si="61"/>
        <v>0</v>
      </c>
      <c r="K153" s="4">
        <f t="shared" si="61"/>
        <v>0</v>
      </c>
      <c r="L153" s="4">
        <f t="shared" si="61"/>
        <v>0</v>
      </c>
      <c r="M153" s="4">
        <f t="shared" si="61"/>
        <v>0</v>
      </c>
      <c r="N153" s="4">
        <f t="shared" si="61"/>
        <v>0</v>
      </c>
      <c r="O153" s="4">
        <f t="shared" si="61"/>
        <v>0</v>
      </c>
      <c r="P153" s="4">
        <f t="shared" si="61"/>
        <v>0</v>
      </c>
    </row>
    <row r="154" spans="1:16" ht="12.75">
      <c r="A154" s="136" t="s">
        <v>79</v>
      </c>
      <c r="B154" s="137"/>
      <c r="C154" s="19" t="s">
        <v>15</v>
      </c>
      <c r="D154" s="19" t="s">
        <v>24</v>
      </c>
      <c r="E154" s="19" t="s">
        <v>25</v>
      </c>
      <c r="F154" s="19" t="s">
        <v>26</v>
      </c>
      <c r="G154" s="19" t="s">
        <v>27</v>
      </c>
      <c r="H154" s="19" t="s">
        <v>28</v>
      </c>
      <c r="I154" s="19" t="s">
        <v>29</v>
      </c>
      <c r="J154" s="19" t="s">
        <v>30</v>
      </c>
      <c r="K154" s="19" t="s">
        <v>31</v>
      </c>
      <c r="L154" s="19" t="s">
        <v>32</v>
      </c>
      <c r="M154" s="19" t="s">
        <v>16</v>
      </c>
      <c r="N154" s="19" t="s">
        <v>22</v>
      </c>
      <c r="O154" s="19" t="s">
        <v>23</v>
      </c>
      <c r="P154" s="20" t="s">
        <v>33</v>
      </c>
    </row>
    <row r="155" spans="1:16" ht="12.75">
      <c r="A155" s="120" t="s">
        <v>49</v>
      </c>
      <c r="B155" s="16" t="s">
        <v>2</v>
      </c>
      <c r="C155" s="1">
        <f aca="true" t="shared" si="62" ref="C155:C160">D155+E155+H155+J155+K155+L155</f>
        <v>32616</v>
      </c>
      <c r="D155" s="1"/>
      <c r="E155" s="1">
        <v>0</v>
      </c>
      <c r="F155" s="1"/>
      <c r="G155" s="5"/>
      <c r="H155" s="1">
        <v>32616</v>
      </c>
      <c r="I155" s="1">
        <v>28254</v>
      </c>
      <c r="J155" s="1"/>
      <c r="K155" s="1"/>
      <c r="L155" s="1"/>
      <c r="M155" s="1">
        <v>39272</v>
      </c>
      <c r="N155" s="1">
        <v>218</v>
      </c>
      <c r="O155" s="1"/>
      <c r="P155" s="2"/>
    </row>
    <row r="156" spans="1:16" ht="12.75">
      <c r="A156" s="120"/>
      <c r="B156" s="16" t="s">
        <v>3</v>
      </c>
      <c r="C156" s="1">
        <f t="shared" si="62"/>
        <v>32616</v>
      </c>
      <c r="D156" s="1"/>
      <c r="E156" s="1">
        <v>0</v>
      </c>
      <c r="F156" s="1"/>
      <c r="G156" s="5"/>
      <c r="H156" s="1">
        <v>32616</v>
      </c>
      <c r="I156" s="1">
        <v>28254</v>
      </c>
      <c r="J156" s="1"/>
      <c r="K156" s="1"/>
      <c r="L156" s="1"/>
      <c r="M156" s="1">
        <v>39272</v>
      </c>
      <c r="N156" s="1">
        <v>218</v>
      </c>
      <c r="O156" s="1"/>
      <c r="P156" s="2"/>
    </row>
    <row r="157" spans="1:16" ht="12.75">
      <c r="A157" s="120"/>
      <c r="B157" s="16" t="s">
        <v>4</v>
      </c>
      <c r="C157" s="1">
        <f t="shared" si="62"/>
        <v>0</v>
      </c>
      <c r="D157" s="1">
        <f aca="true" t="shared" si="63" ref="D157:P157">D155-D156</f>
        <v>0</v>
      </c>
      <c r="E157" s="1">
        <f t="shared" si="63"/>
        <v>0</v>
      </c>
      <c r="F157" s="1">
        <f t="shared" si="63"/>
        <v>0</v>
      </c>
      <c r="G157" s="1">
        <f t="shared" si="63"/>
        <v>0</v>
      </c>
      <c r="H157" s="1">
        <f t="shared" si="63"/>
        <v>0</v>
      </c>
      <c r="I157" s="1">
        <f t="shared" si="63"/>
        <v>0</v>
      </c>
      <c r="J157" s="1">
        <f t="shared" si="63"/>
        <v>0</v>
      </c>
      <c r="K157" s="1">
        <f t="shared" si="63"/>
        <v>0</v>
      </c>
      <c r="L157" s="1">
        <f t="shared" si="63"/>
        <v>0</v>
      </c>
      <c r="M157" s="1">
        <f t="shared" si="63"/>
        <v>0</v>
      </c>
      <c r="N157" s="1">
        <f t="shared" si="63"/>
        <v>0</v>
      </c>
      <c r="O157" s="1">
        <f t="shared" si="63"/>
        <v>0</v>
      </c>
      <c r="P157" s="1">
        <f t="shared" si="63"/>
        <v>0</v>
      </c>
    </row>
    <row r="158" spans="1:16" ht="12.75">
      <c r="A158" s="120" t="s">
        <v>50</v>
      </c>
      <c r="B158" s="16" t="s">
        <v>2</v>
      </c>
      <c r="C158" s="1">
        <f t="shared" si="62"/>
        <v>435756</v>
      </c>
      <c r="D158" s="3"/>
      <c r="E158" s="17">
        <v>383591</v>
      </c>
      <c r="F158" s="1"/>
      <c r="G158" s="5"/>
      <c r="H158" s="17">
        <v>52165</v>
      </c>
      <c r="I158" s="17">
        <v>29228</v>
      </c>
      <c r="J158" s="1"/>
      <c r="K158" s="1"/>
      <c r="L158" s="1"/>
      <c r="M158" s="17">
        <v>64607</v>
      </c>
      <c r="N158" s="17">
        <v>2938</v>
      </c>
      <c r="O158" s="1"/>
      <c r="P158" s="2"/>
    </row>
    <row r="159" spans="1:16" ht="12.75">
      <c r="A159" s="120"/>
      <c r="B159" s="16" t="s">
        <v>3</v>
      </c>
      <c r="C159" s="1">
        <f t="shared" si="62"/>
        <v>166101</v>
      </c>
      <c r="D159" s="3"/>
      <c r="E159" s="17">
        <v>115843</v>
      </c>
      <c r="F159" s="1"/>
      <c r="G159" s="5"/>
      <c r="H159" s="17">
        <v>50258</v>
      </c>
      <c r="I159" s="17">
        <v>29228</v>
      </c>
      <c r="J159" s="1"/>
      <c r="K159" s="1"/>
      <c r="L159" s="1"/>
      <c r="M159" s="17">
        <v>64607</v>
      </c>
      <c r="N159" s="17">
        <v>2938</v>
      </c>
      <c r="O159" s="1"/>
      <c r="P159" s="2"/>
    </row>
    <row r="160" spans="1:16" ht="13.5" thickBot="1">
      <c r="A160" s="121"/>
      <c r="B160" s="18" t="s">
        <v>4</v>
      </c>
      <c r="C160" s="1">
        <f t="shared" si="62"/>
        <v>269655</v>
      </c>
      <c r="D160" s="4">
        <f aca="true" t="shared" si="64" ref="D160:P160">D158-D159</f>
        <v>0</v>
      </c>
      <c r="E160" s="4">
        <f t="shared" si="64"/>
        <v>267748</v>
      </c>
      <c r="F160" s="4">
        <f t="shared" si="64"/>
        <v>0</v>
      </c>
      <c r="G160" s="4">
        <f t="shared" si="64"/>
        <v>0</v>
      </c>
      <c r="H160" s="4">
        <f t="shared" si="64"/>
        <v>1907</v>
      </c>
      <c r="I160" s="4">
        <f t="shared" si="64"/>
        <v>0</v>
      </c>
      <c r="J160" s="4">
        <f t="shared" si="64"/>
        <v>0</v>
      </c>
      <c r="K160" s="4">
        <f t="shared" si="64"/>
        <v>0</v>
      </c>
      <c r="L160" s="4">
        <f t="shared" si="64"/>
        <v>0</v>
      </c>
      <c r="M160" s="4">
        <f t="shared" si="64"/>
        <v>0</v>
      </c>
      <c r="N160" s="4">
        <f t="shared" si="64"/>
        <v>0</v>
      </c>
      <c r="O160" s="4">
        <f t="shared" si="64"/>
        <v>0</v>
      </c>
      <c r="P160" s="4">
        <f t="shared" si="64"/>
        <v>0</v>
      </c>
    </row>
    <row r="161" spans="1:16" ht="12.75">
      <c r="A161" s="136" t="s">
        <v>80</v>
      </c>
      <c r="B161" s="137"/>
      <c r="C161" s="19" t="s">
        <v>15</v>
      </c>
      <c r="D161" s="19" t="s">
        <v>24</v>
      </c>
      <c r="E161" s="19" t="s">
        <v>25</v>
      </c>
      <c r="F161" s="19" t="s">
        <v>26</v>
      </c>
      <c r="G161" s="19" t="s">
        <v>27</v>
      </c>
      <c r="H161" s="19" t="s">
        <v>28</v>
      </c>
      <c r="I161" s="19" t="s">
        <v>29</v>
      </c>
      <c r="J161" s="19" t="s">
        <v>30</v>
      </c>
      <c r="K161" s="19" t="s">
        <v>31</v>
      </c>
      <c r="L161" s="19" t="s">
        <v>32</v>
      </c>
      <c r="M161" s="19" t="s">
        <v>16</v>
      </c>
      <c r="N161" s="19" t="s">
        <v>22</v>
      </c>
      <c r="O161" s="19" t="s">
        <v>23</v>
      </c>
      <c r="P161" s="20" t="s">
        <v>33</v>
      </c>
    </row>
    <row r="162" spans="1:16" ht="12.75">
      <c r="A162" s="120" t="s">
        <v>49</v>
      </c>
      <c r="B162" s="16" t="s">
        <v>2</v>
      </c>
      <c r="C162" s="1">
        <f aca="true" t="shared" si="65" ref="C162:C167">D162+E162+H162+J162+K162+L162</f>
        <v>36171</v>
      </c>
      <c r="D162" s="1"/>
      <c r="E162" s="1">
        <v>0</v>
      </c>
      <c r="F162" s="1"/>
      <c r="G162" s="5"/>
      <c r="H162" s="1">
        <v>36171</v>
      </c>
      <c r="I162" s="1">
        <v>29383</v>
      </c>
      <c r="J162" s="1"/>
      <c r="K162" s="1"/>
      <c r="L162" s="1"/>
      <c r="M162" s="1">
        <v>32855</v>
      </c>
      <c r="N162" s="1">
        <v>2130</v>
      </c>
      <c r="O162" s="1"/>
      <c r="P162" s="2"/>
    </row>
    <row r="163" spans="1:16" ht="12.75">
      <c r="A163" s="120"/>
      <c r="B163" s="16" t="s">
        <v>3</v>
      </c>
      <c r="C163" s="1">
        <f t="shared" si="65"/>
        <v>22949</v>
      </c>
      <c r="D163" s="1"/>
      <c r="E163" s="1">
        <v>0</v>
      </c>
      <c r="F163" s="1"/>
      <c r="G163" s="5"/>
      <c r="H163" s="1">
        <v>22949</v>
      </c>
      <c r="I163" s="1">
        <v>16161</v>
      </c>
      <c r="J163" s="1"/>
      <c r="K163" s="1"/>
      <c r="L163" s="1"/>
      <c r="M163" s="1">
        <v>32855</v>
      </c>
      <c r="N163" s="1">
        <v>2130</v>
      </c>
      <c r="O163" s="1"/>
      <c r="P163" s="2"/>
    </row>
    <row r="164" spans="1:16" ht="12.75">
      <c r="A164" s="120"/>
      <c r="B164" s="16" t="s">
        <v>4</v>
      </c>
      <c r="C164" s="1">
        <f t="shared" si="65"/>
        <v>13222</v>
      </c>
      <c r="D164" s="1">
        <f aca="true" t="shared" si="66" ref="D164:P164">D162-D163</f>
        <v>0</v>
      </c>
      <c r="E164" s="1">
        <f t="shared" si="66"/>
        <v>0</v>
      </c>
      <c r="F164" s="1">
        <f t="shared" si="66"/>
        <v>0</v>
      </c>
      <c r="G164" s="1">
        <f t="shared" si="66"/>
        <v>0</v>
      </c>
      <c r="H164" s="1">
        <f t="shared" si="66"/>
        <v>13222</v>
      </c>
      <c r="I164" s="1">
        <f t="shared" si="66"/>
        <v>13222</v>
      </c>
      <c r="J164" s="1">
        <f t="shared" si="66"/>
        <v>0</v>
      </c>
      <c r="K164" s="1">
        <f t="shared" si="66"/>
        <v>0</v>
      </c>
      <c r="L164" s="1">
        <f t="shared" si="66"/>
        <v>0</v>
      </c>
      <c r="M164" s="1">
        <f t="shared" si="66"/>
        <v>0</v>
      </c>
      <c r="N164" s="1">
        <f t="shared" si="66"/>
        <v>0</v>
      </c>
      <c r="O164" s="1">
        <f t="shared" si="66"/>
        <v>0</v>
      </c>
      <c r="P164" s="1">
        <f t="shared" si="66"/>
        <v>0</v>
      </c>
    </row>
    <row r="165" spans="1:16" ht="12.75">
      <c r="A165" s="120" t="s">
        <v>50</v>
      </c>
      <c r="B165" s="16" t="s">
        <v>2</v>
      </c>
      <c r="C165" s="1">
        <f t="shared" si="65"/>
        <v>655742</v>
      </c>
      <c r="D165" s="3"/>
      <c r="E165" s="17">
        <v>598472</v>
      </c>
      <c r="F165" s="1"/>
      <c r="G165" s="5"/>
      <c r="H165" s="17">
        <v>57270</v>
      </c>
      <c r="I165" s="17">
        <v>37419</v>
      </c>
      <c r="J165" s="1"/>
      <c r="K165" s="1"/>
      <c r="L165" s="1"/>
      <c r="M165" s="17">
        <v>73661</v>
      </c>
      <c r="N165" s="17">
        <v>5939</v>
      </c>
      <c r="O165" s="1"/>
      <c r="P165" s="2"/>
    </row>
    <row r="166" spans="1:16" ht="12.75">
      <c r="A166" s="120"/>
      <c r="B166" s="16" t="s">
        <v>3</v>
      </c>
      <c r="C166" s="1">
        <f t="shared" si="65"/>
        <v>338490</v>
      </c>
      <c r="D166" s="3"/>
      <c r="E166" s="17">
        <v>290692</v>
      </c>
      <c r="F166" s="1"/>
      <c r="G166" s="5"/>
      <c r="H166" s="17">
        <v>47798</v>
      </c>
      <c r="I166" s="17">
        <v>31648</v>
      </c>
      <c r="J166" s="1"/>
      <c r="K166" s="1"/>
      <c r="L166" s="1"/>
      <c r="M166" s="17">
        <v>68732</v>
      </c>
      <c r="N166" s="17">
        <v>5939</v>
      </c>
      <c r="O166" s="1"/>
      <c r="P166" s="2"/>
    </row>
    <row r="167" spans="1:16" ht="13.5" thickBot="1">
      <c r="A167" s="121"/>
      <c r="B167" s="18" t="s">
        <v>4</v>
      </c>
      <c r="C167" s="1">
        <f t="shared" si="65"/>
        <v>317252</v>
      </c>
      <c r="D167" s="4">
        <f aca="true" t="shared" si="67" ref="D167:P167">D165-D166</f>
        <v>0</v>
      </c>
      <c r="E167" s="4">
        <f t="shared" si="67"/>
        <v>307780</v>
      </c>
      <c r="F167" s="4">
        <f t="shared" si="67"/>
        <v>0</v>
      </c>
      <c r="G167" s="4">
        <f t="shared" si="67"/>
        <v>0</v>
      </c>
      <c r="H167" s="4">
        <f t="shared" si="67"/>
        <v>9472</v>
      </c>
      <c r="I167" s="4">
        <f t="shared" si="67"/>
        <v>5771</v>
      </c>
      <c r="J167" s="4">
        <f t="shared" si="67"/>
        <v>0</v>
      </c>
      <c r="K167" s="4">
        <f t="shared" si="67"/>
        <v>0</v>
      </c>
      <c r="L167" s="4">
        <f t="shared" si="67"/>
        <v>0</v>
      </c>
      <c r="M167" s="4">
        <f t="shared" si="67"/>
        <v>4929</v>
      </c>
      <c r="N167" s="4">
        <f t="shared" si="67"/>
        <v>0</v>
      </c>
      <c r="O167" s="4">
        <f t="shared" si="67"/>
        <v>0</v>
      </c>
      <c r="P167" s="4">
        <f t="shared" si="67"/>
        <v>0</v>
      </c>
    </row>
    <row r="168" spans="1:16" ht="12.75">
      <c r="A168" s="136" t="s">
        <v>81</v>
      </c>
      <c r="B168" s="137"/>
      <c r="C168" s="19" t="s">
        <v>15</v>
      </c>
      <c r="D168" s="19" t="s">
        <v>24</v>
      </c>
      <c r="E168" s="19" t="s">
        <v>25</v>
      </c>
      <c r="F168" s="19" t="s">
        <v>26</v>
      </c>
      <c r="G168" s="19" t="s">
        <v>27</v>
      </c>
      <c r="H168" s="19" t="s">
        <v>28</v>
      </c>
      <c r="I168" s="19" t="s">
        <v>29</v>
      </c>
      <c r="J168" s="19" t="s">
        <v>30</v>
      </c>
      <c r="K168" s="19" t="s">
        <v>31</v>
      </c>
      <c r="L168" s="19" t="s">
        <v>32</v>
      </c>
      <c r="M168" s="19" t="s">
        <v>16</v>
      </c>
      <c r="N168" s="19" t="s">
        <v>22</v>
      </c>
      <c r="O168" s="19" t="s">
        <v>23</v>
      </c>
      <c r="P168" s="20" t="s">
        <v>33</v>
      </c>
    </row>
    <row r="169" spans="1:16" ht="12.75">
      <c r="A169" s="120" t="s">
        <v>49</v>
      </c>
      <c r="B169" s="16" t="s">
        <v>2</v>
      </c>
      <c r="C169" s="1">
        <f aca="true" t="shared" si="68" ref="C169:C174">D169+E169+H169+J169+K169+L169</f>
        <v>12979</v>
      </c>
      <c r="D169" s="1"/>
      <c r="E169" s="1">
        <v>0</v>
      </c>
      <c r="F169" s="1"/>
      <c r="G169" s="5"/>
      <c r="H169" s="1">
        <v>12979</v>
      </c>
      <c r="I169" s="1">
        <v>3478</v>
      </c>
      <c r="J169" s="1"/>
      <c r="K169" s="1"/>
      <c r="L169" s="1"/>
      <c r="M169" s="1">
        <v>59415</v>
      </c>
      <c r="N169" s="1">
        <v>4525</v>
      </c>
      <c r="O169" s="1"/>
      <c r="P169" s="2"/>
    </row>
    <row r="170" spans="1:16" ht="12.75">
      <c r="A170" s="120"/>
      <c r="B170" s="16" t="s">
        <v>3</v>
      </c>
      <c r="C170" s="1">
        <f t="shared" si="68"/>
        <v>12979</v>
      </c>
      <c r="D170" s="1"/>
      <c r="E170" s="1">
        <v>0</v>
      </c>
      <c r="F170" s="1"/>
      <c r="G170" s="5"/>
      <c r="H170" s="1">
        <v>12979</v>
      </c>
      <c r="I170" s="1">
        <v>3478</v>
      </c>
      <c r="J170" s="1"/>
      <c r="K170" s="1"/>
      <c r="L170" s="1"/>
      <c r="M170" s="1">
        <v>59415</v>
      </c>
      <c r="N170" s="1">
        <v>4525</v>
      </c>
      <c r="O170" s="1"/>
      <c r="P170" s="2"/>
    </row>
    <row r="171" spans="1:16" ht="12.75">
      <c r="A171" s="120"/>
      <c r="B171" s="16" t="s">
        <v>4</v>
      </c>
      <c r="C171" s="1">
        <f t="shared" si="68"/>
        <v>0</v>
      </c>
      <c r="D171" s="1">
        <f aca="true" t="shared" si="69" ref="D171:P171">D169-D170</f>
        <v>0</v>
      </c>
      <c r="E171" s="1">
        <f t="shared" si="69"/>
        <v>0</v>
      </c>
      <c r="F171" s="1">
        <f t="shared" si="69"/>
        <v>0</v>
      </c>
      <c r="G171" s="1">
        <f t="shared" si="69"/>
        <v>0</v>
      </c>
      <c r="H171" s="1">
        <f t="shared" si="69"/>
        <v>0</v>
      </c>
      <c r="I171" s="1">
        <f t="shared" si="69"/>
        <v>0</v>
      </c>
      <c r="J171" s="1">
        <f t="shared" si="69"/>
        <v>0</v>
      </c>
      <c r="K171" s="1">
        <f t="shared" si="69"/>
        <v>0</v>
      </c>
      <c r="L171" s="1">
        <f t="shared" si="69"/>
        <v>0</v>
      </c>
      <c r="M171" s="1">
        <f t="shared" si="69"/>
        <v>0</v>
      </c>
      <c r="N171" s="1">
        <f t="shared" si="69"/>
        <v>0</v>
      </c>
      <c r="O171" s="1">
        <f t="shared" si="69"/>
        <v>0</v>
      </c>
      <c r="P171" s="1">
        <f t="shared" si="69"/>
        <v>0</v>
      </c>
    </row>
    <row r="172" spans="1:16" ht="12.75">
      <c r="A172" s="120" t="s">
        <v>50</v>
      </c>
      <c r="B172" s="16" t="s">
        <v>2</v>
      </c>
      <c r="C172" s="1">
        <f t="shared" si="68"/>
        <v>190157</v>
      </c>
      <c r="D172" s="3"/>
      <c r="E172" s="17">
        <v>116067</v>
      </c>
      <c r="F172" s="1"/>
      <c r="G172" s="5"/>
      <c r="H172" s="17">
        <v>74090</v>
      </c>
      <c r="I172" s="17">
        <v>43824</v>
      </c>
      <c r="J172" s="1"/>
      <c r="K172" s="1"/>
      <c r="L172" s="1"/>
      <c r="M172" s="17">
        <v>102642</v>
      </c>
      <c r="N172" s="17">
        <v>6197</v>
      </c>
      <c r="O172" s="1"/>
      <c r="P172" s="2"/>
    </row>
    <row r="173" spans="1:16" ht="12.75">
      <c r="A173" s="120"/>
      <c r="B173" s="16" t="s">
        <v>3</v>
      </c>
      <c r="C173" s="1">
        <f t="shared" si="68"/>
        <v>106832</v>
      </c>
      <c r="D173" s="3"/>
      <c r="E173" s="17">
        <v>45742</v>
      </c>
      <c r="F173" s="1"/>
      <c r="G173" s="5"/>
      <c r="H173" s="17">
        <v>61090</v>
      </c>
      <c r="I173" s="17">
        <v>43824</v>
      </c>
      <c r="J173" s="1"/>
      <c r="K173" s="1"/>
      <c r="L173" s="1"/>
      <c r="M173" s="17">
        <v>102642</v>
      </c>
      <c r="N173" s="17">
        <v>6197</v>
      </c>
      <c r="O173" s="1"/>
      <c r="P173" s="2"/>
    </row>
    <row r="174" spans="1:16" ht="13.5" thickBot="1">
      <c r="A174" s="121"/>
      <c r="B174" s="18" t="s">
        <v>4</v>
      </c>
      <c r="C174" s="1">
        <f t="shared" si="68"/>
        <v>83325</v>
      </c>
      <c r="D174" s="4">
        <f aca="true" t="shared" si="70" ref="D174:P174">D172-D173</f>
        <v>0</v>
      </c>
      <c r="E174" s="4">
        <f t="shared" si="70"/>
        <v>70325</v>
      </c>
      <c r="F174" s="4">
        <f t="shared" si="70"/>
        <v>0</v>
      </c>
      <c r="G174" s="4">
        <f t="shared" si="70"/>
        <v>0</v>
      </c>
      <c r="H174" s="4">
        <f t="shared" si="70"/>
        <v>13000</v>
      </c>
      <c r="I174" s="4">
        <f t="shared" si="70"/>
        <v>0</v>
      </c>
      <c r="J174" s="4">
        <f t="shared" si="70"/>
        <v>0</v>
      </c>
      <c r="K174" s="4">
        <f t="shared" si="70"/>
        <v>0</v>
      </c>
      <c r="L174" s="4">
        <f t="shared" si="70"/>
        <v>0</v>
      </c>
      <c r="M174" s="4">
        <f t="shared" si="70"/>
        <v>0</v>
      </c>
      <c r="N174" s="4">
        <f t="shared" si="70"/>
        <v>0</v>
      </c>
      <c r="O174" s="4">
        <f t="shared" si="70"/>
        <v>0</v>
      </c>
      <c r="P174" s="4">
        <f t="shared" si="70"/>
        <v>0</v>
      </c>
    </row>
    <row r="175" spans="1:16" ht="12.75">
      <c r="A175" s="136" t="s">
        <v>82</v>
      </c>
      <c r="B175" s="137"/>
      <c r="C175" s="19" t="s">
        <v>15</v>
      </c>
      <c r="D175" s="19" t="s">
        <v>24</v>
      </c>
      <c r="E175" s="19" t="s">
        <v>25</v>
      </c>
      <c r="F175" s="19" t="s">
        <v>26</v>
      </c>
      <c r="G175" s="19" t="s">
        <v>27</v>
      </c>
      <c r="H175" s="19" t="s">
        <v>28</v>
      </c>
      <c r="I175" s="19" t="s">
        <v>29</v>
      </c>
      <c r="J175" s="19" t="s">
        <v>30</v>
      </c>
      <c r="K175" s="19" t="s">
        <v>31</v>
      </c>
      <c r="L175" s="19" t="s">
        <v>32</v>
      </c>
      <c r="M175" s="19" t="s">
        <v>16</v>
      </c>
      <c r="N175" s="19" t="s">
        <v>22</v>
      </c>
      <c r="O175" s="19" t="s">
        <v>23</v>
      </c>
      <c r="P175" s="20" t="s">
        <v>33</v>
      </c>
    </row>
    <row r="176" spans="1:16" ht="12.75">
      <c r="A176" s="120" t="s">
        <v>49</v>
      </c>
      <c r="B176" s="16" t="s">
        <v>2</v>
      </c>
      <c r="C176" s="1">
        <f aca="true" t="shared" si="71" ref="C176:C181">D176+E176+H176+J176+K176+L176</f>
        <v>0</v>
      </c>
      <c r="D176" s="1"/>
      <c r="E176" s="1">
        <v>0</v>
      </c>
      <c r="F176" s="1"/>
      <c r="G176" s="5"/>
      <c r="H176" s="1">
        <v>0</v>
      </c>
      <c r="I176" s="1">
        <v>0</v>
      </c>
      <c r="J176" s="1"/>
      <c r="K176" s="1"/>
      <c r="L176" s="1"/>
      <c r="M176" s="1">
        <v>23602</v>
      </c>
      <c r="N176" s="1">
        <v>0</v>
      </c>
      <c r="O176" s="1"/>
      <c r="P176" s="2"/>
    </row>
    <row r="177" spans="1:16" ht="12.75">
      <c r="A177" s="120"/>
      <c r="B177" s="16" t="s">
        <v>3</v>
      </c>
      <c r="C177" s="1">
        <f t="shared" si="71"/>
        <v>0</v>
      </c>
      <c r="D177" s="1"/>
      <c r="E177" s="1">
        <v>0</v>
      </c>
      <c r="F177" s="1"/>
      <c r="G177" s="5"/>
      <c r="H177" s="1">
        <v>0</v>
      </c>
      <c r="I177" s="1">
        <v>0</v>
      </c>
      <c r="J177" s="1"/>
      <c r="K177" s="1"/>
      <c r="L177" s="1"/>
      <c r="M177" s="1">
        <v>23602</v>
      </c>
      <c r="N177" s="1">
        <v>0</v>
      </c>
      <c r="O177" s="1"/>
      <c r="P177" s="2"/>
    </row>
    <row r="178" spans="1:16" ht="12.75">
      <c r="A178" s="120"/>
      <c r="B178" s="16" t="s">
        <v>4</v>
      </c>
      <c r="C178" s="1">
        <f t="shared" si="71"/>
        <v>0</v>
      </c>
      <c r="D178" s="1">
        <f aca="true" t="shared" si="72" ref="D178:P178">D176-D177</f>
        <v>0</v>
      </c>
      <c r="E178" s="1">
        <f t="shared" si="72"/>
        <v>0</v>
      </c>
      <c r="F178" s="1">
        <f t="shared" si="72"/>
        <v>0</v>
      </c>
      <c r="G178" s="1">
        <f t="shared" si="72"/>
        <v>0</v>
      </c>
      <c r="H178" s="1">
        <f t="shared" si="72"/>
        <v>0</v>
      </c>
      <c r="I178" s="1">
        <f t="shared" si="72"/>
        <v>0</v>
      </c>
      <c r="J178" s="1">
        <f t="shared" si="72"/>
        <v>0</v>
      </c>
      <c r="K178" s="1">
        <f t="shared" si="72"/>
        <v>0</v>
      </c>
      <c r="L178" s="1">
        <f t="shared" si="72"/>
        <v>0</v>
      </c>
      <c r="M178" s="1">
        <f t="shared" si="72"/>
        <v>0</v>
      </c>
      <c r="N178" s="1">
        <f t="shared" si="72"/>
        <v>0</v>
      </c>
      <c r="O178" s="1">
        <f t="shared" si="72"/>
        <v>0</v>
      </c>
      <c r="P178" s="1">
        <f t="shared" si="72"/>
        <v>0</v>
      </c>
    </row>
    <row r="179" spans="1:16" ht="12.75">
      <c r="A179" s="120" t="s">
        <v>50</v>
      </c>
      <c r="B179" s="16" t="s">
        <v>2</v>
      </c>
      <c r="C179" s="1">
        <f t="shared" si="71"/>
        <v>33115</v>
      </c>
      <c r="D179" s="3"/>
      <c r="E179" s="17">
        <v>0</v>
      </c>
      <c r="F179" s="1"/>
      <c r="G179" s="5"/>
      <c r="H179" s="17">
        <v>33115</v>
      </c>
      <c r="I179" s="17">
        <v>25658</v>
      </c>
      <c r="J179" s="1"/>
      <c r="K179" s="1"/>
      <c r="L179" s="1"/>
      <c r="M179" s="17">
        <v>31530</v>
      </c>
      <c r="N179" s="17">
        <v>11135</v>
      </c>
      <c r="O179" s="1"/>
      <c r="P179" s="2"/>
    </row>
    <row r="180" spans="1:16" ht="12.75">
      <c r="A180" s="120"/>
      <c r="B180" s="16" t="s">
        <v>3</v>
      </c>
      <c r="C180" s="1">
        <f t="shared" si="71"/>
        <v>33115</v>
      </c>
      <c r="D180" s="3"/>
      <c r="E180" s="17">
        <v>0</v>
      </c>
      <c r="F180" s="1"/>
      <c r="G180" s="5"/>
      <c r="H180" s="17">
        <v>33115</v>
      </c>
      <c r="I180" s="17">
        <v>25658</v>
      </c>
      <c r="J180" s="1"/>
      <c r="K180" s="1"/>
      <c r="L180" s="1"/>
      <c r="M180" s="17">
        <v>31530</v>
      </c>
      <c r="N180" s="17">
        <v>11135</v>
      </c>
      <c r="O180" s="1"/>
      <c r="P180" s="2"/>
    </row>
    <row r="181" spans="1:16" ht="13.5" thickBot="1">
      <c r="A181" s="121"/>
      <c r="B181" s="18" t="s">
        <v>4</v>
      </c>
      <c r="C181" s="1">
        <f t="shared" si="71"/>
        <v>0</v>
      </c>
      <c r="D181" s="4">
        <f aca="true" t="shared" si="73" ref="D181:P181">D179-D180</f>
        <v>0</v>
      </c>
      <c r="E181" s="4">
        <f t="shared" si="73"/>
        <v>0</v>
      </c>
      <c r="F181" s="4">
        <f t="shared" si="73"/>
        <v>0</v>
      </c>
      <c r="G181" s="4">
        <f t="shared" si="73"/>
        <v>0</v>
      </c>
      <c r="H181" s="4">
        <f t="shared" si="73"/>
        <v>0</v>
      </c>
      <c r="I181" s="4">
        <f t="shared" si="73"/>
        <v>0</v>
      </c>
      <c r="J181" s="4">
        <f t="shared" si="73"/>
        <v>0</v>
      </c>
      <c r="K181" s="4">
        <f t="shared" si="73"/>
        <v>0</v>
      </c>
      <c r="L181" s="4">
        <f t="shared" si="73"/>
        <v>0</v>
      </c>
      <c r="M181" s="4">
        <f t="shared" si="73"/>
        <v>0</v>
      </c>
      <c r="N181" s="4">
        <f t="shared" si="73"/>
        <v>0</v>
      </c>
      <c r="O181" s="4">
        <f t="shared" si="73"/>
        <v>0</v>
      </c>
      <c r="P181" s="4">
        <f t="shared" si="73"/>
        <v>0</v>
      </c>
    </row>
    <row r="183" ht="13.5" thickBot="1"/>
    <row r="184" spans="1:16" ht="12.75">
      <c r="A184" s="136" t="s">
        <v>76</v>
      </c>
      <c r="B184" s="137"/>
      <c r="C184" s="19" t="s">
        <v>15</v>
      </c>
      <c r="D184" s="19" t="s">
        <v>24</v>
      </c>
      <c r="E184" s="19" t="s">
        <v>25</v>
      </c>
      <c r="F184" s="19" t="s">
        <v>26</v>
      </c>
      <c r="G184" s="19" t="s">
        <v>27</v>
      </c>
      <c r="H184" s="19" t="s">
        <v>28</v>
      </c>
      <c r="I184" s="19" t="s">
        <v>29</v>
      </c>
      <c r="J184" s="19" t="s">
        <v>30</v>
      </c>
      <c r="K184" s="19" t="s">
        <v>31</v>
      </c>
      <c r="L184" s="19" t="s">
        <v>32</v>
      </c>
      <c r="M184" s="19" t="s">
        <v>16</v>
      </c>
      <c r="N184" s="19" t="s">
        <v>22</v>
      </c>
      <c r="O184" s="19" t="s">
        <v>23</v>
      </c>
      <c r="P184" s="20" t="s">
        <v>33</v>
      </c>
    </row>
    <row r="185" spans="1:16" ht="12.75">
      <c r="A185" s="120" t="s">
        <v>49</v>
      </c>
      <c r="B185" s="16" t="s">
        <v>2</v>
      </c>
      <c r="C185" s="1">
        <f>C141+C148+C155+C162+C169+C176</f>
        <v>94676</v>
      </c>
      <c r="D185" s="1">
        <f aca="true" t="shared" si="74" ref="D185:P185">D141+D148+D155+D162+D169+D176</f>
        <v>0</v>
      </c>
      <c r="E185" s="1">
        <f t="shared" si="74"/>
        <v>0</v>
      </c>
      <c r="F185" s="1">
        <f t="shared" si="74"/>
        <v>0</v>
      </c>
      <c r="G185" s="1">
        <f t="shared" si="74"/>
        <v>0</v>
      </c>
      <c r="H185" s="1">
        <f t="shared" si="74"/>
        <v>94676</v>
      </c>
      <c r="I185" s="1">
        <f t="shared" si="74"/>
        <v>68133</v>
      </c>
      <c r="J185" s="1">
        <f t="shared" si="74"/>
        <v>0</v>
      </c>
      <c r="K185" s="1">
        <f t="shared" si="74"/>
        <v>0</v>
      </c>
      <c r="L185" s="1">
        <f t="shared" si="74"/>
        <v>0</v>
      </c>
      <c r="M185" s="1">
        <f t="shared" si="74"/>
        <v>223099</v>
      </c>
      <c r="N185" s="1">
        <f t="shared" si="74"/>
        <v>8335</v>
      </c>
      <c r="O185" s="1">
        <f t="shared" si="74"/>
        <v>0</v>
      </c>
      <c r="P185" s="1">
        <f t="shared" si="74"/>
        <v>0</v>
      </c>
    </row>
    <row r="186" spans="1:16" ht="12.75">
      <c r="A186" s="120"/>
      <c r="B186" s="16" t="s">
        <v>3</v>
      </c>
      <c r="C186" s="1">
        <f aca="true" t="shared" si="75" ref="C186:P190">C142+C149+C156+C163+C170+C177</f>
        <v>81454</v>
      </c>
      <c r="D186" s="1">
        <f t="shared" si="75"/>
        <v>0</v>
      </c>
      <c r="E186" s="1">
        <f t="shared" si="75"/>
        <v>0</v>
      </c>
      <c r="F186" s="1">
        <f t="shared" si="75"/>
        <v>0</v>
      </c>
      <c r="G186" s="1">
        <f t="shared" si="75"/>
        <v>0</v>
      </c>
      <c r="H186" s="1">
        <f t="shared" si="75"/>
        <v>81454</v>
      </c>
      <c r="I186" s="1">
        <f t="shared" si="75"/>
        <v>54911</v>
      </c>
      <c r="J186" s="1">
        <f t="shared" si="75"/>
        <v>0</v>
      </c>
      <c r="K186" s="1">
        <f t="shared" si="75"/>
        <v>0</v>
      </c>
      <c r="L186" s="1">
        <f t="shared" si="75"/>
        <v>0</v>
      </c>
      <c r="M186" s="1">
        <f t="shared" si="75"/>
        <v>223099</v>
      </c>
      <c r="N186" s="1">
        <f t="shared" si="75"/>
        <v>8335</v>
      </c>
      <c r="O186" s="1">
        <f t="shared" si="75"/>
        <v>0</v>
      </c>
      <c r="P186" s="1">
        <f t="shared" si="75"/>
        <v>0</v>
      </c>
    </row>
    <row r="187" spans="1:16" ht="12.75">
      <c r="A187" s="120"/>
      <c r="B187" s="16" t="s">
        <v>4</v>
      </c>
      <c r="C187" s="1">
        <f t="shared" si="75"/>
        <v>13222</v>
      </c>
      <c r="D187" s="1">
        <f t="shared" si="75"/>
        <v>0</v>
      </c>
      <c r="E187" s="1">
        <f t="shared" si="75"/>
        <v>0</v>
      </c>
      <c r="F187" s="1">
        <f t="shared" si="75"/>
        <v>0</v>
      </c>
      <c r="G187" s="1">
        <f t="shared" si="75"/>
        <v>0</v>
      </c>
      <c r="H187" s="1">
        <f t="shared" si="75"/>
        <v>13222</v>
      </c>
      <c r="I187" s="1">
        <f t="shared" si="75"/>
        <v>13222</v>
      </c>
      <c r="J187" s="1">
        <f t="shared" si="75"/>
        <v>0</v>
      </c>
      <c r="K187" s="1">
        <f t="shared" si="75"/>
        <v>0</v>
      </c>
      <c r="L187" s="1">
        <f t="shared" si="75"/>
        <v>0</v>
      </c>
      <c r="M187" s="1">
        <f t="shared" si="75"/>
        <v>0</v>
      </c>
      <c r="N187" s="1">
        <f t="shared" si="75"/>
        <v>0</v>
      </c>
      <c r="O187" s="1">
        <f t="shared" si="75"/>
        <v>0</v>
      </c>
      <c r="P187" s="1">
        <f t="shared" si="75"/>
        <v>0</v>
      </c>
    </row>
    <row r="188" spans="1:16" ht="12.75">
      <c r="A188" s="120" t="s">
        <v>50</v>
      </c>
      <c r="B188" s="16" t="s">
        <v>2</v>
      </c>
      <c r="C188" s="1">
        <f t="shared" si="75"/>
        <v>2035511</v>
      </c>
      <c r="D188" s="1">
        <f t="shared" si="75"/>
        <v>0</v>
      </c>
      <c r="E188" s="1">
        <f t="shared" si="75"/>
        <v>1747234</v>
      </c>
      <c r="F188" s="1">
        <f t="shared" si="75"/>
        <v>0</v>
      </c>
      <c r="G188" s="1">
        <f t="shared" si="75"/>
        <v>0</v>
      </c>
      <c r="H188" s="1">
        <f t="shared" si="75"/>
        <v>288277</v>
      </c>
      <c r="I188" s="1">
        <f t="shared" si="75"/>
        <v>191579</v>
      </c>
      <c r="J188" s="1">
        <f t="shared" si="75"/>
        <v>0</v>
      </c>
      <c r="K188" s="1">
        <f t="shared" si="75"/>
        <v>0</v>
      </c>
      <c r="L188" s="1">
        <f t="shared" si="75"/>
        <v>0</v>
      </c>
      <c r="M188" s="1">
        <f t="shared" si="75"/>
        <v>421592</v>
      </c>
      <c r="N188" s="1">
        <f t="shared" si="75"/>
        <v>33691</v>
      </c>
      <c r="O188" s="1">
        <f t="shared" si="75"/>
        <v>0</v>
      </c>
      <c r="P188" s="1">
        <f t="shared" si="75"/>
        <v>0</v>
      </c>
    </row>
    <row r="189" spans="1:16" ht="12.75">
      <c r="A189" s="120"/>
      <c r="B189" s="16" t="s">
        <v>3</v>
      </c>
      <c r="C189" s="1">
        <f t="shared" si="75"/>
        <v>984255</v>
      </c>
      <c r="D189" s="1">
        <f t="shared" si="75"/>
        <v>0</v>
      </c>
      <c r="E189" s="1">
        <f t="shared" si="75"/>
        <v>720357</v>
      </c>
      <c r="F189" s="1">
        <f t="shared" si="75"/>
        <v>0</v>
      </c>
      <c r="G189" s="1">
        <f t="shared" si="75"/>
        <v>0</v>
      </c>
      <c r="H189" s="1">
        <f t="shared" si="75"/>
        <v>263898</v>
      </c>
      <c r="I189" s="1">
        <f t="shared" si="75"/>
        <v>185808</v>
      </c>
      <c r="J189" s="1">
        <f t="shared" si="75"/>
        <v>0</v>
      </c>
      <c r="K189" s="1">
        <f t="shared" si="75"/>
        <v>0</v>
      </c>
      <c r="L189" s="1">
        <f t="shared" si="75"/>
        <v>0</v>
      </c>
      <c r="M189" s="1">
        <f t="shared" si="75"/>
        <v>408806</v>
      </c>
      <c r="N189" s="1">
        <f t="shared" si="75"/>
        <v>33691</v>
      </c>
      <c r="O189" s="1">
        <f t="shared" si="75"/>
        <v>0</v>
      </c>
      <c r="P189" s="1">
        <f t="shared" si="75"/>
        <v>0</v>
      </c>
    </row>
    <row r="190" spans="1:16" ht="13.5" thickBot="1">
      <c r="A190" s="121"/>
      <c r="B190" s="18" t="s">
        <v>4</v>
      </c>
      <c r="C190" s="1">
        <f t="shared" si="75"/>
        <v>1051256</v>
      </c>
      <c r="D190" s="1">
        <f t="shared" si="75"/>
        <v>0</v>
      </c>
      <c r="E190" s="1">
        <f t="shared" si="75"/>
        <v>1026877</v>
      </c>
      <c r="F190" s="1">
        <f t="shared" si="75"/>
        <v>0</v>
      </c>
      <c r="G190" s="1">
        <f t="shared" si="75"/>
        <v>0</v>
      </c>
      <c r="H190" s="1">
        <f t="shared" si="75"/>
        <v>24379</v>
      </c>
      <c r="I190" s="1">
        <f t="shared" si="75"/>
        <v>5771</v>
      </c>
      <c r="J190" s="1">
        <f t="shared" si="75"/>
        <v>0</v>
      </c>
      <c r="K190" s="1">
        <f t="shared" si="75"/>
        <v>0</v>
      </c>
      <c r="L190" s="1">
        <f t="shared" si="75"/>
        <v>0</v>
      </c>
      <c r="M190" s="1">
        <f t="shared" si="75"/>
        <v>12786</v>
      </c>
      <c r="N190" s="1">
        <f t="shared" si="75"/>
        <v>0</v>
      </c>
      <c r="O190" s="1">
        <f t="shared" si="75"/>
        <v>0</v>
      </c>
      <c r="P190" s="1">
        <f t="shared" si="75"/>
        <v>0</v>
      </c>
    </row>
  </sheetData>
  <mergeCells count="78">
    <mergeCell ref="A179:A181"/>
    <mergeCell ref="A184:B184"/>
    <mergeCell ref="A185:A187"/>
    <mergeCell ref="A188:A190"/>
    <mergeCell ref="A169:A171"/>
    <mergeCell ref="A172:A174"/>
    <mergeCell ref="A175:B175"/>
    <mergeCell ref="A176:A178"/>
    <mergeCell ref="A161:B161"/>
    <mergeCell ref="A162:A164"/>
    <mergeCell ref="A165:A167"/>
    <mergeCell ref="A168:B168"/>
    <mergeCell ref="A151:A153"/>
    <mergeCell ref="A154:B154"/>
    <mergeCell ref="A155:A157"/>
    <mergeCell ref="A158:A160"/>
    <mergeCell ref="A141:A143"/>
    <mergeCell ref="A144:A146"/>
    <mergeCell ref="A147:B147"/>
    <mergeCell ref="A148:A150"/>
    <mergeCell ref="A107:B107"/>
    <mergeCell ref="A108:A110"/>
    <mergeCell ref="A111:A113"/>
    <mergeCell ref="A116:B116"/>
    <mergeCell ref="A103:A105"/>
    <mergeCell ref="A8:B8"/>
    <mergeCell ref="A9:A11"/>
    <mergeCell ref="A12:A14"/>
    <mergeCell ref="A15:B15"/>
    <mergeCell ref="A16:A18"/>
    <mergeCell ref="A19:A21"/>
    <mergeCell ref="A22:B22"/>
    <mergeCell ref="A23:A25"/>
    <mergeCell ref="A26:A28"/>
    <mergeCell ref="A93:A95"/>
    <mergeCell ref="A96:A98"/>
    <mergeCell ref="A99:B99"/>
    <mergeCell ref="A100:A102"/>
    <mergeCell ref="A85:B85"/>
    <mergeCell ref="A86:A88"/>
    <mergeCell ref="A89:A91"/>
    <mergeCell ref="A92:B92"/>
    <mergeCell ref="A75:A77"/>
    <mergeCell ref="A78:B78"/>
    <mergeCell ref="A79:A81"/>
    <mergeCell ref="A82:A84"/>
    <mergeCell ref="A65:A67"/>
    <mergeCell ref="A68:A70"/>
    <mergeCell ref="A71:B71"/>
    <mergeCell ref="A72:A74"/>
    <mergeCell ref="A57:B57"/>
    <mergeCell ref="A58:A60"/>
    <mergeCell ref="A61:A63"/>
    <mergeCell ref="A64:B64"/>
    <mergeCell ref="A47:A49"/>
    <mergeCell ref="A50:B50"/>
    <mergeCell ref="A51:A53"/>
    <mergeCell ref="A54:A56"/>
    <mergeCell ref="A123:B123"/>
    <mergeCell ref="A124:A126"/>
    <mergeCell ref="A29:B29"/>
    <mergeCell ref="A30:A32"/>
    <mergeCell ref="A33:A35"/>
    <mergeCell ref="A36:B36"/>
    <mergeCell ref="A37:A39"/>
    <mergeCell ref="A40:A42"/>
    <mergeCell ref="A43:B43"/>
    <mergeCell ref="A44:A46"/>
    <mergeCell ref="A1:B1"/>
    <mergeCell ref="A2:A4"/>
    <mergeCell ref="A5:A7"/>
    <mergeCell ref="A140:B140"/>
    <mergeCell ref="A127:A129"/>
    <mergeCell ref="A131:B131"/>
    <mergeCell ref="A132:A134"/>
    <mergeCell ref="A135:A137"/>
    <mergeCell ref="A117:A119"/>
    <mergeCell ref="A120:A12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="60" workbookViewId="0" topLeftCell="A11">
      <selection activeCell="F12" sqref="F12"/>
    </sheetView>
  </sheetViews>
  <sheetFormatPr defaultColWidth="9.00390625" defaultRowHeight="12.75"/>
  <cols>
    <col min="1" max="1" width="3.875" style="7" customWidth="1"/>
    <col min="2" max="2" width="6.625" style="7" customWidth="1"/>
    <col min="3" max="3" width="8.00390625" style="7" customWidth="1"/>
    <col min="4" max="4" width="11.875" style="7" customWidth="1"/>
    <col min="5" max="5" width="16.875" style="7" customWidth="1"/>
    <col min="6" max="6" width="17.50390625" style="7" customWidth="1"/>
    <col min="7" max="7" width="16.625" style="7" customWidth="1"/>
    <col min="8" max="8" width="18.625" style="7" customWidth="1"/>
    <col min="9" max="9" width="16.625" style="7" customWidth="1"/>
    <col min="10" max="10" width="17.00390625" style="7" customWidth="1"/>
    <col min="11" max="16384" width="9.125" style="7" customWidth="1"/>
  </cols>
  <sheetData>
    <row r="1" spans="1:10" ht="12.75">
      <c r="A1" s="80" t="s">
        <v>48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3.5" thickBot="1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24.75" customHeight="1">
      <c r="A3" s="138" t="s">
        <v>0</v>
      </c>
      <c r="B3" s="140" t="s">
        <v>1</v>
      </c>
      <c r="C3" s="141"/>
      <c r="D3" s="142"/>
      <c r="E3" s="146" t="s">
        <v>87</v>
      </c>
      <c r="F3" s="146"/>
      <c r="G3" s="146"/>
      <c r="H3" s="146" t="s">
        <v>86</v>
      </c>
      <c r="I3" s="146"/>
      <c r="J3" s="147"/>
    </row>
    <row r="4" spans="1:10" ht="24.75" customHeight="1" thickBot="1">
      <c r="A4" s="139"/>
      <c r="B4" s="143"/>
      <c r="C4" s="144"/>
      <c r="D4" s="145"/>
      <c r="E4" s="82" t="s">
        <v>2</v>
      </c>
      <c r="F4" s="82" t="s">
        <v>3</v>
      </c>
      <c r="G4" s="82" t="s">
        <v>4</v>
      </c>
      <c r="H4" s="82" t="s">
        <v>2</v>
      </c>
      <c r="I4" s="82" t="s">
        <v>3</v>
      </c>
      <c r="J4" s="83" t="s">
        <v>4</v>
      </c>
    </row>
    <row r="5" spans="1:10" ht="24.75" customHeight="1">
      <c r="A5" s="84" t="s">
        <v>15</v>
      </c>
      <c r="B5" s="148" t="s">
        <v>5</v>
      </c>
      <c r="C5" s="149"/>
      <c r="D5" s="150"/>
      <c r="E5" s="85">
        <v>844219995.52</v>
      </c>
      <c r="F5" s="85">
        <v>108592511.39</v>
      </c>
      <c r="G5" s="85">
        <v>735627484.13</v>
      </c>
      <c r="H5" s="85">
        <f>Arkusz2!C92</f>
        <v>894679972.1800001</v>
      </c>
      <c r="I5" s="85">
        <f>Arkusz2!C93</f>
        <v>116359889.32</v>
      </c>
      <c r="J5" s="86">
        <f>Arkusz2!C94</f>
        <v>778320082.86</v>
      </c>
    </row>
    <row r="6" spans="1:10" ht="25.5" customHeight="1">
      <c r="A6" s="87">
        <v>1</v>
      </c>
      <c r="B6" s="151" t="s">
        <v>6</v>
      </c>
      <c r="C6" s="154" t="s">
        <v>7</v>
      </c>
      <c r="D6" s="154"/>
      <c r="E6" s="56">
        <v>584060231</v>
      </c>
      <c r="F6" s="56">
        <f>Arkusz2!D90</f>
        <v>0</v>
      </c>
      <c r="G6" s="56">
        <v>584060231</v>
      </c>
      <c r="H6" s="56">
        <f>Arkusz2!D92</f>
        <v>585800286</v>
      </c>
      <c r="I6" s="56">
        <f>Arkusz2!D93</f>
        <v>0</v>
      </c>
      <c r="J6" s="65">
        <f>Arkusz2!D94</f>
        <v>585800286</v>
      </c>
    </row>
    <row r="7" spans="1:10" ht="25.5" customHeight="1">
      <c r="A7" s="87">
        <v>2</v>
      </c>
      <c r="B7" s="152"/>
      <c r="C7" s="154" t="s">
        <v>8</v>
      </c>
      <c r="D7" s="154"/>
      <c r="E7" s="56">
        <v>212960394.98</v>
      </c>
      <c r="F7" s="56">
        <v>85339277.14</v>
      </c>
      <c r="G7" s="56">
        <v>127621117.84</v>
      </c>
      <c r="H7" s="56">
        <f>Arkusz2!E92</f>
        <v>251589905.98</v>
      </c>
      <c r="I7" s="56">
        <f>Arkusz2!E93</f>
        <v>91199170.57000001</v>
      </c>
      <c r="J7" s="65">
        <f>Arkusz2!E94</f>
        <v>160390735.41</v>
      </c>
    </row>
    <row r="8" spans="1:10" ht="25.5" customHeight="1">
      <c r="A8" s="87" t="s">
        <v>45</v>
      </c>
      <c r="B8" s="152"/>
      <c r="C8" s="151" t="s">
        <v>6</v>
      </c>
      <c r="D8" s="88" t="s">
        <v>9</v>
      </c>
      <c r="E8" s="56">
        <v>35620018</v>
      </c>
      <c r="F8" s="56">
        <v>5915727</v>
      </c>
      <c r="G8" s="56">
        <v>29704291</v>
      </c>
      <c r="H8" s="56">
        <f>Arkusz2!F92</f>
        <v>42858586</v>
      </c>
      <c r="I8" s="56">
        <f>Arkusz2!F93</f>
        <v>8378747</v>
      </c>
      <c r="J8" s="65">
        <f>Arkusz2!F94</f>
        <v>34479838</v>
      </c>
    </row>
    <row r="9" spans="1:10" ht="25.5" customHeight="1">
      <c r="A9" s="87" t="s">
        <v>46</v>
      </c>
      <c r="B9" s="152"/>
      <c r="C9" s="155"/>
      <c r="D9" s="88" t="s">
        <v>10</v>
      </c>
      <c r="E9" s="56">
        <f>Arkusz2!G89</f>
        <v>0</v>
      </c>
      <c r="F9" s="56">
        <f>Arkusz2!G90</f>
        <v>0</v>
      </c>
      <c r="G9" s="56">
        <f>Arkusz2!G91</f>
        <v>0</v>
      </c>
      <c r="H9" s="56">
        <f>Arkusz2!G92</f>
        <v>0</v>
      </c>
      <c r="I9" s="56">
        <f>Arkusz2!G93</f>
        <v>0</v>
      </c>
      <c r="J9" s="65">
        <f>Arkusz2!G94</f>
        <v>0</v>
      </c>
    </row>
    <row r="10" spans="1:10" ht="25.5" customHeight="1">
      <c r="A10" s="87">
        <v>3</v>
      </c>
      <c r="B10" s="152"/>
      <c r="C10" s="154" t="s">
        <v>11</v>
      </c>
      <c r="D10" s="154"/>
      <c r="E10" s="56">
        <v>8280082.71</v>
      </c>
      <c r="F10" s="56">
        <v>6057524.93</v>
      </c>
      <c r="G10" s="56">
        <v>2222558.78</v>
      </c>
      <c r="H10" s="56">
        <f>Arkusz2!H92</f>
        <v>9598420.69</v>
      </c>
      <c r="I10" s="56">
        <f>Arkusz2!H93</f>
        <v>6619121.95</v>
      </c>
      <c r="J10" s="65">
        <f>Arkusz2!H94</f>
        <v>2979298.74</v>
      </c>
    </row>
    <row r="11" spans="1:10" ht="25.5" customHeight="1">
      <c r="A11" s="87" t="s">
        <v>45</v>
      </c>
      <c r="B11" s="152"/>
      <c r="C11" s="88" t="s">
        <v>6</v>
      </c>
      <c r="D11" s="88" t="s">
        <v>12</v>
      </c>
      <c r="E11" s="56">
        <v>3414691.13</v>
      </c>
      <c r="F11" s="56">
        <v>2807380.66</v>
      </c>
      <c r="G11" s="56">
        <v>607310.47</v>
      </c>
      <c r="H11" s="56">
        <f>Arkusz2!I92</f>
        <v>3606512.7600000002</v>
      </c>
      <c r="I11" s="56">
        <f>Arkusz2!I93</f>
        <v>3063845.71</v>
      </c>
      <c r="J11" s="65">
        <f>Arkusz2!I94</f>
        <v>541667.05</v>
      </c>
    </row>
    <row r="12" spans="1:10" ht="25.5" customHeight="1">
      <c r="A12" s="87">
        <v>4</v>
      </c>
      <c r="B12" s="152"/>
      <c r="C12" s="154" t="s">
        <v>13</v>
      </c>
      <c r="D12" s="154"/>
      <c r="E12" s="56">
        <v>19138097.91</v>
      </c>
      <c r="F12" s="56">
        <v>15455855.14</v>
      </c>
      <c r="G12" s="56">
        <v>3682242.77</v>
      </c>
      <c r="H12" s="56">
        <f>Arkusz2!J92</f>
        <v>20322855.59</v>
      </c>
      <c r="I12" s="56">
        <f>Arkusz2!J93</f>
        <v>16528368.19</v>
      </c>
      <c r="J12" s="65">
        <f>Arkusz2!J94</f>
        <v>3794487.4</v>
      </c>
    </row>
    <row r="13" spans="1:10" ht="25.5" customHeight="1">
      <c r="A13" s="87">
        <v>5</v>
      </c>
      <c r="B13" s="152"/>
      <c r="C13" s="154" t="s">
        <v>47</v>
      </c>
      <c r="D13" s="154"/>
      <c r="E13" s="56">
        <v>2809945.92</v>
      </c>
      <c r="F13" s="56">
        <v>1739855.13</v>
      </c>
      <c r="G13" s="56">
        <v>1070090.74</v>
      </c>
      <c r="H13" s="56">
        <f>Arkusz2!K92</f>
        <v>3249894.92</v>
      </c>
      <c r="I13" s="56">
        <f>Arkusz2!K93</f>
        <v>2013228.6099999999</v>
      </c>
      <c r="J13" s="65">
        <f>Arkusz2!K94</f>
        <v>1236666.31</v>
      </c>
    </row>
    <row r="14" spans="1:10" ht="25.5" customHeight="1" thickBot="1">
      <c r="A14" s="89">
        <v>6</v>
      </c>
      <c r="B14" s="153"/>
      <c r="C14" s="156" t="s">
        <v>14</v>
      </c>
      <c r="D14" s="156"/>
      <c r="E14" s="90">
        <v>16971243</v>
      </c>
      <c r="F14" s="90">
        <f>Arkusz2!L90</f>
        <v>0</v>
      </c>
      <c r="G14" s="90">
        <v>16971243</v>
      </c>
      <c r="H14" s="90">
        <f>Arkusz2!L92</f>
        <v>24118609</v>
      </c>
      <c r="I14" s="90">
        <f>Arkusz2!L93</f>
        <v>0</v>
      </c>
      <c r="J14" s="91">
        <f>Arkusz2!L94</f>
        <v>24118609</v>
      </c>
    </row>
    <row r="15" spans="1:10" ht="24.75" customHeight="1" thickBot="1">
      <c r="A15" s="92" t="s">
        <v>16</v>
      </c>
      <c r="B15" s="159" t="s">
        <v>17</v>
      </c>
      <c r="C15" s="159"/>
      <c r="D15" s="159"/>
      <c r="E15" s="93">
        <v>8796494.83</v>
      </c>
      <c r="F15" s="93">
        <v>8580716.83</v>
      </c>
      <c r="G15" s="93">
        <v>215778</v>
      </c>
      <c r="H15" s="93">
        <f>Arkusz2!M92</f>
        <v>9491155</v>
      </c>
      <c r="I15" s="93">
        <f>Arkusz2!M93</f>
        <v>8328793.000000001</v>
      </c>
      <c r="J15" s="94">
        <f>Arkusz2!M94</f>
        <v>429874</v>
      </c>
    </row>
    <row r="16" spans="1:10" ht="24.75" customHeight="1" thickBot="1">
      <c r="A16" s="92" t="s">
        <v>22</v>
      </c>
      <c r="B16" s="159" t="s">
        <v>18</v>
      </c>
      <c r="C16" s="159"/>
      <c r="D16" s="159"/>
      <c r="E16" s="93">
        <v>2382976.34</v>
      </c>
      <c r="F16" s="93">
        <v>1483376.18</v>
      </c>
      <c r="G16" s="93">
        <v>899600.16</v>
      </c>
      <c r="H16" s="93">
        <f>Arkusz2!N92</f>
        <v>3037691.16</v>
      </c>
      <c r="I16" s="93">
        <f>Arkusz2!N93</f>
        <v>2402377.46</v>
      </c>
      <c r="J16" s="94">
        <f>Arkusz2!N94</f>
        <v>1367801.7</v>
      </c>
    </row>
    <row r="17" spans="1:10" ht="24.75" customHeight="1" thickBot="1">
      <c r="A17" s="92" t="s">
        <v>23</v>
      </c>
      <c r="B17" s="159" t="s">
        <v>19</v>
      </c>
      <c r="C17" s="159"/>
      <c r="D17" s="159"/>
      <c r="E17" s="93">
        <v>113194300</v>
      </c>
      <c r="F17" s="93">
        <f>Arkusz2!O90</f>
        <v>0</v>
      </c>
      <c r="G17" s="93">
        <v>113194300</v>
      </c>
      <c r="H17" s="93">
        <f>Arkusz2!O92</f>
        <v>118276300</v>
      </c>
      <c r="I17" s="93">
        <f>Arkusz2!O93</f>
        <v>0</v>
      </c>
      <c r="J17" s="94">
        <f>Arkusz2!O94</f>
        <v>118276300</v>
      </c>
    </row>
    <row r="18" spans="1:10" ht="24.75" customHeight="1" thickBot="1">
      <c r="A18" s="92">
        <v>1</v>
      </c>
      <c r="B18" s="95" t="s">
        <v>6</v>
      </c>
      <c r="C18" s="159" t="s">
        <v>20</v>
      </c>
      <c r="D18" s="159"/>
      <c r="E18" s="93">
        <v>113194300</v>
      </c>
      <c r="F18" s="93">
        <f>Arkusz2!P90</f>
        <v>0</v>
      </c>
      <c r="G18" s="93">
        <v>113194300</v>
      </c>
      <c r="H18" s="93">
        <f>Arkusz2!P92</f>
        <v>118276310</v>
      </c>
      <c r="I18" s="93">
        <f>Arkusz2!P93</f>
        <v>0</v>
      </c>
      <c r="J18" s="94">
        <f>Arkusz2!P94</f>
        <v>118276300</v>
      </c>
    </row>
    <row r="19" spans="1:10" ht="24.75" customHeight="1" thickBot="1">
      <c r="A19" s="157" t="s">
        <v>21</v>
      </c>
      <c r="B19" s="158"/>
      <c r="C19" s="158"/>
      <c r="D19" s="158"/>
      <c r="E19" s="96">
        <f aca="true" t="shared" si="0" ref="E19:J19">E5+E15+E16+E17</f>
        <v>968593766.69</v>
      </c>
      <c r="F19" s="96">
        <f t="shared" si="0"/>
        <v>118656604.4</v>
      </c>
      <c r="G19" s="96">
        <f t="shared" si="0"/>
        <v>849937162.29</v>
      </c>
      <c r="H19" s="96">
        <f t="shared" si="0"/>
        <v>1025485118.34</v>
      </c>
      <c r="I19" s="96">
        <f t="shared" si="0"/>
        <v>127091059.77999999</v>
      </c>
      <c r="J19" s="97">
        <f t="shared" si="0"/>
        <v>898394058.5600001</v>
      </c>
    </row>
    <row r="20" spans="5:10" ht="12.75">
      <c r="E20" s="14"/>
      <c r="F20" s="14"/>
      <c r="G20" s="14"/>
      <c r="H20" s="14"/>
      <c r="I20" s="14"/>
      <c r="J20" s="14"/>
    </row>
    <row r="21" spans="5:10" ht="12.75">
      <c r="E21" s="14"/>
      <c r="F21" s="14"/>
      <c r="G21" s="14"/>
      <c r="H21" s="14"/>
      <c r="I21" s="14"/>
      <c r="J21" s="14"/>
    </row>
    <row r="22" ht="12.75">
      <c r="E22" s="14"/>
    </row>
    <row r="26" ht="12.75">
      <c r="I26" s="26"/>
    </row>
    <row r="27" ht="12.75">
      <c r="C27" s="26"/>
    </row>
    <row r="34" spans="5:7" ht="12.75">
      <c r="E34" s="26"/>
      <c r="G34" s="26"/>
    </row>
    <row r="36" ht="12.75">
      <c r="E36" s="26"/>
    </row>
  </sheetData>
  <mergeCells count="18">
    <mergeCell ref="A19:D19"/>
    <mergeCell ref="B15:D15"/>
    <mergeCell ref="B16:D16"/>
    <mergeCell ref="B17:D17"/>
    <mergeCell ref="C18:D18"/>
    <mergeCell ref="B5:D5"/>
    <mergeCell ref="B6:B14"/>
    <mergeCell ref="C6:D6"/>
    <mergeCell ref="C7:D7"/>
    <mergeCell ref="C8:C9"/>
    <mergeCell ref="C10:D10"/>
    <mergeCell ref="C12:D12"/>
    <mergeCell ref="C13:D13"/>
    <mergeCell ref="C14:D14"/>
    <mergeCell ref="A3:A4"/>
    <mergeCell ref="B3:D4"/>
    <mergeCell ref="E3:G3"/>
    <mergeCell ref="H3:J3"/>
  </mergeCells>
  <printOptions/>
  <pageMargins left="0.75" right="0.75" top="1" bottom="1" header="0.5" footer="0.5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Informatyki</dc:creator>
  <cp:keywords/>
  <dc:description/>
  <cp:lastModifiedBy>KATARZYNA DYSARZ</cp:lastModifiedBy>
  <cp:lastPrinted>2005-10-18T07:13:06Z</cp:lastPrinted>
  <dcterms:created xsi:type="dcterms:W3CDTF">2000-10-16T06:08:22Z</dcterms:created>
  <dcterms:modified xsi:type="dcterms:W3CDTF">2005-12-08T07:33:45Z</dcterms:modified>
  <cp:category/>
  <cp:version/>
  <cp:contentType/>
  <cp:contentStatus/>
</cp:coreProperties>
</file>