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<sst xmlns="http://schemas.openxmlformats.org/spreadsheetml/2006/main" count="48" uniqueCount="33">
  <si>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</si>
  <si>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Dział: 852</t>
  </si>
  <si>
    <t>Rozdział: 85215</t>
  </si>
  <si>
    <t>§ 3110</t>
  </si>
  <si>
    <t>MZBK</t>
  </si>
  <si>
    <t>RSM</t>
  </si>
  <si>
    <t>WSPÓLNOTY MIESZKANIOWE</t>
  </si>
  <si>
    <t>PRYWATNE</t>
  </si>
  <si>
    <t>INNE</t>
  </si>
  <si>
    <t>DODATKOWE WYPŁATY</t>
  </si>
  <si>
    <t>RAZEM</t>
  </si>
  <si>
    <t>Wydatki</t>
  </si>
  <si>
    <t>Zwroty</t>
  </si>
  <si>
    <t>Koszty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</si>
  <si>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</si>
  <si>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</si>
  <si>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</si>
  <si>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</si>
  <si>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</si>
  <si>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</si>
  <si>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</si>
  <si>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</si>
  <si>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</si>
  <si>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</si>
  <si>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</si>
  <si>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</si>
  <si>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ŁĄCZNIE</t>
  </si>
  <si>
    <t xml:space="preserve">Potwierdzam  zgodność  wykonania  na  dziale  852  rozdział  85215  §  3110 </t>
  </si>
  <si>
    <t>Opracował:</t>
  </si>
  <si>
    <t>Zatwierdził:</t>
  </si>
  <si>
    <t xml:space="preserve">Wypłata dodatków mieszkaniowych w 2009r. </t>
  </si>
  <si>
    <t>PLAN              (po zmianach)</t>
  </si>
  <si>
    <t>Kędzierzyn-Koźle, dnia 18 stycznia 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</si>
</sst>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0"/>
    </font>
    <font>
      <sz val="20"/>
      <name val="Arial"/>
      <family val="0"/>
    </font>
    <font>
      <b/>
      <sz val="20"/>
      <name val="Arial CE"/>
      <family val="2"/>
    </font>
    <font>
      <b/>
      <sz val="12"/>
      <name val="Arial"/>
      <family val="0"/>
    </font>
    <font>
      <b/>
      <sz val="12"/>
      <name val="Times New Roman"/>
      <family val="1"/>
    </font>
    <font>
      <b/>
      <i/>
      <u val="single"/>
      <sz val="10"/>
      <name val="Arial CE"/>
      <family val="0"/>
    </font>
    <font>
      <sz val="18"/>
      <name val="Arial"/>
      <family val="0"/>
    </font>
    <font>
      <b/>
      <sz val="18"/>
      <name val="Arial"/>
      <family val="0"/>
    </font>
    <font>
      <b/>
      <sz val="18"/>
      <name val="Times New Roman"/>
      <family val="1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0"/>
      <color indexed="14"/>
      <name val="Arial CE"/>
      <family val="0"/>
    </font>
    <font>
      <sz val="10"/>
      <color indexed="10"/>
      <name val="Arial"/>
      <family val="2"/>
    </font>
    <font>
      <sz val="10"/>
      <color indexed="57"/>
      <name val="Arial CE"/>
      <family val="0"/>
    </font>
    <font>
      <b/>
      <sz val="11"/>
      <name val="Arial CE"/>
      <family val="2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medium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0" fillId="2" borderId="1" xfId="0" applyNumberFormat="1" applyFill="1" applyBorder="1" applyAlignment="1">
      <alignment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2" borderId="3" xfId="0" applyNumberForma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4" fontId="10" fillId="2" borderId="6" xfId="0" applyNumberFormat="1" applyFont="1" applyFill="1" applyBorder="1" applyAlignment="1">
      <alignment horizontal="center"/>
    </xf>
    <xf numFmtId="4" fontId="10" fillId="2" borderId="7" xfId="0" applyNumberFormat="1" applyFont="1" applyFill="1" applyBorder="1" applyAlignment="1">
      <alignment horizontal="center"/>
    </xf>
    <xf numFmtId="4" fontId="10" fillId="2" borderId="8" xfId="0" applyNumberFormat="1" applyFont="1" applyFill="1" applyBorder="1" applyAlignment="1">
      <alignment horizontal="center"/>
    </xf>
    <xf numFmtId="4" fontId="10" fillId="2" borderId="9" xfId="0" applyNumberFormat="1" applyFont="1" applyFill="1" applyBorder="1" applyAlignment="1">
      <alignment horizontal="center"/>
    </xf>
    <xf numFmtId="4" fontId="10" fillId="2" borderId="10" xfId="0" applyNumberFormat="1" applyFont="1" applyFill="1" applyBorder="1" applyAlignment="1">
      <alignment horizontal="center"/>
    </xf>
    <xf numFmtId="4" fontId="11" fillId="0" borderId="11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 quotePrefix="1">
      <alignment vertical="center"/>
    </xf>
    <xf numFmtId="4" fontId="0" fillId="0" borderId="12" xfId="0" applyNumberForma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6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14" fillId="0" borderId="19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15" fillId="0" borderId="26" xfId="0" applyNumberFormat="1" applyFont="1" applyBorder="1" applyAlignment="1">
      <alignment/>
    </xf>
    <xf numFmtId="4" fontId="15" fillId="0" borderId="27" xfId="0" applyNumberFormat="1" applyFont="1" applyBorder="1" applyAlignment="1">
      <alignment/>
    </xf>
    <xf numFmtId="4" fontId="15" fillId="0" borderId="28" xfId="0" applyNumberFormat="1" applyFont="1" applyBorder="1" applyAlignment="1">
      <alignment/>
    </xf>
    <xf numFmtId="4" fontId="15" fillId="0" borderId="29" xfId="0" applyNumberFormat="1" applyFont="1" applyBorder="1" applyAlignment="1">
      <alignment/>
    </xf>
    <xf numFmtId="4" fontId="15" fillId="0" borderId="30" xfId="0" applyNumberFormat="1" applyFont="1" applyBorder="1" applyAlignment="1">
      <alignment/>
    </xf>
    <xf numFmtId="4" fontId="16" fillId="0" borderId="27" xfId="0" applyNumberFormat="1" applyFont="1" applyBorder="1" applyAlignment="1">
      <alignment/>
    </xf>
    <xf numFmtId="4" fontId="16" fillId="0" borderId="31" xfId="0" applyNumberFormat="1" applyFont="1" applyBorder="1" applyAlignment="1">
      <alignment/>
    </xf>
    <xf numFmtId="4" fontId="9" fillId="3" borderId="32" xfId="0" applyNumberFormat="1" applyFont="1" applyFill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4" fontId="0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3" fontId="11" fillId="4" borderId="12" xfId="0" applyNumberFormat="1" applyFont="1" applyFill="1" applyBorder="1" applyAlignment="1" applyProtection="1">
      <alignment horizontal="right" vertical="center"/>
      <protection locked="0"/>
    </xf>
    <xf numFmtId="4" fontId="9" fillId="2" borderId="33" xfId="0" applyNumberFormat="1" applyFont="1" applyFill="1" applyBorder="1" applyAlignment="1">
      <alignment horizontal="center" vertical="center"/>
    </xf>
    <xf numFmtId="4" fontId="9" fillId="2" borderId="34" xfId="0" applyNumberFormat="1" applyFont="1" applyFill="1" applyBorder="1" applyAlignment="1">
      <alignment horizontal="center" vertical="center"/>
    </xf>
    <xf numFmtId="4" fontId="9" fillId="2" borderId="3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9" fillId="2" borderId="34" xfId="0" applyNumberFormat="1" applyFont="1" applyFill="1" applyBorder="1" applyAlignment="1">
      <alignment horizontal="center" vertical="center" wrapText="1"/>
    </xf>
    <xf numFmtId="4" fontId="9" fillId="2" borderId="3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workbookViewId="0" topLeftCell="I1">
      <selection activeCell="P14" sqref="P14"/>
    </sheetView>
  </sheetViews>
  <sheetFormatPr defaultColWidth="9.140625" defaultRowHeight="12.75"/>
  <cols>
    <col min="1" max="1" width="13.7109375" style="0" customWidth="1"/>
    <col min="2" max="2" width="13.140625" style="0" bestFit="1" customWidth="1"/>
    <col min="4" max="4" width="13.140625" style="0" bestFit="1" customWidth="1"/>
    <col min="5" max="5" width="11.28125" style="0" bestFit="1" customWidth="1"/>
    <col min="6" max="6" width="10.7109375" style="0" bestFit="1" customWidth="1"/>
    <col min="7" max="7" width="12.00390625" style="0" bestFit="1" customWidth="1"/>
    <col min="8" max="8" width="11.28125" style="0" bestFit="1" customWidth="1"/>
    <col min="10" max="10" width="11.28125" style="0" bestFit="1" customWidth="1"/>
    <col min="14" max="14" width="11.28125" style="0" bestFit="1" customWidth="1"/>
    <col min="16" max="16" width="11.28125" style="0" bestFit="1" customWidth="1"/>
    <col min="17" max="17" width="16.421875" style="0" customWidth="1"/>
    <col min="18" max="18" width="19.140625" style="0" customWidth="1"/>
    <col min="20" max="20" width="17.8515625" style="0" bestFit="1" customWidth="1"/>
    <col min="21" max="21" width="16.8515625" style="0" customWidth="1"/>
    <col min="22" max="22" width="17.28125" style="0" customWidth="1"/>
  </cols>
  <sheetData>
    <row r="1" spans="1:20" s="3" customFormat="1" ht="26.25">
      <c r="A1" s="1" t="s">
        <v>0</v>
      </c>
      <c r="B1" s="1"/>
      <c r="C1" s="1"/>
      <c r="D1" s="66" t="s">
        <v>30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2"/>
      <c r="Q1" s="2"/>
      <c r="R1" s="1"/>
      <c r="S1" s="1"/>
      <c r="T1" s="1"/>
    </row>
    <row r="2" spans="1:20" ht="7.5" customHeight="1">
      <c r="A2" s="4"/>
      <c r="B2" s="4"/>
      <c r="C2" s="4"/>
      <c r="D2" s="5"/>
      <c r="E2" s="5"/>
      <c r="F2" s="5"/>
      <c r="G2" s="6"/>
      <c r="H2" s="6"/>
      <c r="I2" s="6"/>
      <c r="J2" s="4"/>
      <c r="K2" s="4"/>
      <c r="L2" s="7"/>
      <c r="M2" s="4"/>
      <c r="N2" s="4"/>
      <c r="O2" s="4"/>
      <c r="P2" s="4"/>
      <c r="Q2" s="4"/>
      <c r="S2" s="4"/>
      <c r="T2" s="4"/>
    </row>
    <row r="3" spans="1:20" s="9" customFormat="1" ht="23.25">
      <c r="A3" s="8"/>
      <c r="B3" s="8"/>
      <c r="C3" s="8"/>
      <c r="G3" s="10" t="s">
        <v>1</v>
      </c>
      <c r="H3" s="10"/>
      <c r="I3" s="10" t="s">
        <v>2</v>
      </c>
      <c r="J3" s="11"/>
      <c r="K3" s="11"/>
      <c r="L3" s="11" t="s">
        <v>3</v>
      </c>
      <c r="M3" s="8"/>
      <c r="N3" s="8"/>
      <c r="O3" s="8"/>
      <c r="P3" s="8"/>
      <c r="Q3" s="8"/>
      <c r="S3" s="8"/>
      <c r="T3" s="8"/>
    </row>
    <row r="4" spans="1:20" ht="8.25" customHeight="1" thickBot="1">
      <c r="A4" s="4"/>
      <c r="B4" s="4"/>
      <c r="C4" s="4"/>
      <c r="D4" s="5"/>
      <c r="E4" s="5"/>
      <c r="F4" s="5"/>
      <c r="G4" s="6"/>
      <c r="H4" s="6"/>
      <c r="I4" s="6"/>
      <c r="J4" s="4"/>
      <c r="K4" s="4"/>
      <c r="L4" s="7"/>
      <c r="M4" s="4"/>
      <c r="N4" s="4"/>
      <c r="O4" s="4"/>
      <c r="P4" s="4"/>
      <c r="Q4" s="4"/>
      <c r="S4" s="4"/>
      <c r="T4" s="4"/>
    </row>
    <row r="5" spans="1:20" s="14" customFormat="1" ht="31.5">
      <c r="A5" s="12"/>
      <c r="B5" s="64" t="s">
        <v>4</v>
      </c>
      <c r="C5" s="64"/>
      <c r="D5" s="65"/>
      <c r="E5" s="64" t="s">
        <v>5</v>
      </c>
      <c r="F5" s="64"/>
      <c r="G5" s="65"/>
      <c r="H5" s="67" t="s">
        <v>6</v>
      </c>
      <c r="I5" s="67"/>
      <c r="J5" s="68"/>
      <c r="K5" s="64" t="s">
        <v>7</v>
      </c>
      <c r="L5" s="64"/>
      <c r="M5" s="65"/>
      <c r="N5" s="64" t="s">
        <v>8</v>
      </c>
      <c r="O5" s="64"/>
      <c r="P5" s="65"/>
      <c r="Q5" s="13" t="s">
        <v>9</v>
      </c>
      <c r="R5" s="63" t="s">
        <v>10</v>
      </c>
      <c r="S5" s="64"/>
      <c r="T5" s="65"/>
    </row>
    <row r="6" spans="1:20" ht="15" thickBot="1">
      <c r="A6" s="15"/>
      <c r="B6" s="16" t="s">
        <v>11</v>
      </c>
      <c r="C6" s="17" t="s">
        <v>12</v>
      </c>
      <c r="D6" s="18" t="s">
        <v>13</v>
      </c>
      <c r="E6" s="16" t="s">
        <v>11</v>
      </c>
      <c r="F6" s="17" t="s">
        <v>12</v>
      </c>
      <c r="G6" s="18" t="s">
        <v>13</v>
      </c>
      <c r="H6" s="19" t="s">
        <v>11</v>
      </c>
      <c r="I6" s="20" t="s">
        <v>12</v>
      </c>
      <c r="J6" s="21" t="s">
        <v>13</v>
      </c>
      <c r="K6" s="19" t="s">
        <v>11</v>
      </c>
      <c r="L6" s="20" t="s">
        <v>12</v>
      </c>
      <c r="M6" s="21" t="s">
        <v>13</v>
      </c>
      <c r="N6" s="19" t="s">
        <v>11</v>
      </c>
      <c r="O6" s="20" t="s">
        <v>12</v>
      </c>
      <c r="P6" s="21" t="s">
        <v>13</v>
      </c>
      <c r="Q6" s="22"/>
      <c r="R6" s="19" t="s">
        <v>11</v>
      </c>
      <c r="S6" s="20" t="s">
        <v>12</v>
      </c>
      <c r="T6" s="21" t="s">
        <v>13</v>
      </c>
    </row>
    <row r="7" spans="1:20" s="14" customFormat="1" ht="39.75" thickBot="1" thickTop="1">
      <c r="A7" s="23" t="s">
        <v>31</v>
      </c>
      <c r="B7" s="62">
        <f>2519919-50000-1-230000</f>
        <v>2239918</v>
      </c>
      <c r="C7" s="24"/>
      <c r="D7" s="25"/>
      <c r="E7" s="25"/>
      <c r="F7" s="25"/>
      <c r="G7" s="26"/>
      <c r="H7" s="27"/>
      <c r="I7" s="28"/>
      <c r="J7" s="29"/>
      <c r="K7" s="27"/>
      <c r="L7" s="28"/>
      <c r="M7" s="29"/>
      <c r="N7" s="27"/>
      <c r="O7" s="28"/>
      <c r="P7" s="29"/>
      <c r="Q7" s="30"/>
      <c r="R7" s="27"/>
      <c r="S7" s="28"/>
      <c r="T7" s="29"/>
    </row>
    <row r="8" spans="1:20" ht="13.5" thickTop="1">
      <c r="A8" s="60" t="s">
        <v>14</v>
      </c>
      <c r="B8" s="32">
        <v>115884.8</v>
      </c>
      <c r="C8" s="33"/>
      <c r="D8" s="31">
        <f aca="true" t="shared" si="0" ref="D8:D16">B8-C8</f>
        <v>115884.8</v>
      </c>
      <c r="E8" s="32">
        <v>35883.84</v>
      </c>
      <c r="F8" s="33"/>
      <c r="G8" s="31">
        <f aca="true" t="shared" si="1" ref="G8:G19">E8-F8</f>
        <v>35883.84</v>
      </c>
      <c r="H8" s="32">
        <v>20876.14</v>
      </c>
      <c r="I8" s="35">
        <v>169.81</v>
      </c>
      <c r="J8" s="36">
        <f aca="true" t="shared" si="2" ref="J8:J19">H8-I8</f>
        <v>20706.329999999998</v>
      </c>
      <c r="K8" s="32">
        <v>57.42</v>
      </c>
      <c r="L8" s="35"/>
      <c r="M8" s="36">
        <f aca="true" t="shared" si="3" ref="M8:M19">K8-L8</f>
        <v>57.42</v>
      </c>
      <c r="N8" s="32">
        <v>5765</v>
      </c>
      <c r="O8" s="37"/>
      <c r="P8" s="36">
        <f aca="true" t="shared" si="4" ref="P8:P19">N8-O8</f>
        <v>5765</v>
      </c>
      <c r="Q8" s="38">
        <v>0</v>
      </c>
      <c r="R8" s="34">
        <f aca="true" t="shared" si="5" ref="R8:R19">B8+E8+H8+K8+N8+Q8</f>
        <v>178467.20000000004</v>
      </c>
      <c r="S8" s="35">
        <f aca="true" t="shared" si="6" ref="S8:S13">C8+F8+I8+L8+O8</f>
        <v>169.81</v>
      </c>
      <c r="T8" s="36">
        <f aca="true" t="shared" si="7" ref="T8:T19">R8-S8</f>
        <v>178297.39000000004</v>
      </c>
    </row>
    <row r="9" spans="1:20" ht="12.75">
      <c r="A9" s="36" t="s">
        <v>15</v>
      </c>
      <c r="B9" s="32">
        <v>105062.09</v>
      </c>
      <c r="C9" s="35">
        <v>489.04</v>
      </c>
      <c r="D9" s="36">
        <f t="shared" si="0"/>
        <v>104573.05</v>
      </c>
      <c r="E9" s="32">
        <v>36723.87</v>
      </c>
      <c r="F9" s="35"/>
      <c r="G9" s="36">
        <f t="shared" si="1"/>
        <v>36723.87</v>
      </c>
      <c r="H9" s="32">
        <f>21231.4</f>
        <v>21231.4</v>
      </c>
      <c r="I9" s="35"/>
      <c r="J9" s="36">
        <f t="shared" si="2"/>
        <v>21231.4</v>
      </c>
      <c r="K9" s="32">
        <v>0</v>
      </c>
      <c r="L9" s="35"/>
      <c r="M9" s="36">
        <f t="shared" si="3"/>
        <v>0</v>
      </c>
      <c r="N9" s="32">
        <v>4259.66</v>
      </c>
      <c r="O9" s="35"/>
      <c r="P9" s="36">
        <f t="shared" si="4"/>
        <v>4259.66</v>
      </c>
      <c r="Q9" s="35">
        <v>169.81</v>
      </c>
      <c r="R9" s="34">
        <f t="shared" si="5"/>
        <v>167446.83</v>
      </c>
      <c r="S9" s="35">
        <f t="shared" si="6"/>
        <v>489.04</v>
      </c>
      <c r="T9" s="36">
        <f t="shared" si="7"/>
        <v>166957.78999999998</v>
      </c>
    </row>
    <row r="10" spans="1:20" ht="12.75">
      <c r="A10" s="36" t="s">
        <v>16</v>
      </c>
      <c r="B10" s="32">
        <v>113143.98</v>
      </c>
      <c r="C10" s="35"/>
      <c r="D10" s="36">
        <f t="shared" si="0"/>
        <v>113143.98</v>
      </c>
      <c r="E10" s="32">
        <v>43051.92</v>
      </c>
      <c r="F10" s="35"/>
      <c r="G10" s="36">
        <f t="shared" si="1"/>
        <v>43051.92</v>
      </c>
      <c r="H10" s="32">
        <v>19922.89</v>
      </c>
      <c r="I10" s="35"/>
      <c r="J10" s="36">
        <f t="shared" si="2"/>
        <v>19922.89</v>
      </c>
      <c r="K10" s="32">
        <v>233.26</v>
      </c>
      <c r="L10" s="35"/>
      <c r="M10" s="36">
        <f t="shared" si="3"/>
        <v>233.26</v>
      </c>
      <c r="N10" s="32">
        <v>4568.7</v>
      </c>
      <c r="O10" s="35"/>
      <c r="P10" s="36">
        <f t="shared" si="4"/>
        <v>4568.7</v>
      </c>
      <c r="Q10" s="38">
        <v>0</v>
      </c>
      <c r="R10" s="34">
        <f t="shared" si="5"/>
        <v>180920.75</v>
      </c>
      <c r="S10" s="35">
        <f t="shared" si="6"/>
        <v>0</v>
      </c>
      <c r="T10" s="36">
        <f t="shared" si="7"/>
        <v>180920.75</v>
      </c>
    </row>
    <row r="11" spans="1:20" ht="12.75">
      <c r="A11" s="36" t="s">
        <v>17</v>
      </c>
      <c r="B11" s="32">
        <v>116282.47</v>
      </c>
      <c r="C11" s="35"/>
      <c r="D11" s="36">
        <f t="shared" si="0"/>
        <v>116282.47</v>
      </c>
      <c r="E11" s="32">
        <v>39810.69</v>
      </c>
      <c r="F11" s="35"/>
      <c r="G11" s="36">
        <f t="shared" si="1"/>
        <v>39810.69</v>
      </c>
      <c r="H11" s="32">
        <v>20927.73</v>
      </c>
      <c r="I11" s="35"/>
      <c r="J11" s="36">
        <f t="shared" si="2"/>
        <v>20927.73</v>
      </c>
      <c r="K11" s="32">
        <v>233.26</v>
      </c>
      <c r="L11" s="35"/>
      <c r="M11" s="36">
        <f t="shared" si="3"/>
        <v>233.26</v>
      </c>
      <c r="N11" s="32">
        <v>4108.51</v>
      </c>
      <c r="O11" s="35"/>
      <c r="P11" s="36">
        <f t="shared" si="4"/>
        <v>4108.51</v>
      </c>
      <c r="Q11" s="38">
        <v>0</v>
      </c>
      <c r="R11" s="34">
        <f t="shared" si="5"/>
        <v>181362.66000000003</v>
      </c>
      <c r="S11" s="35">
        <f t="shared" si="6"/>
        <v>0</v>
      </c>
      <c r="T11" s="36">
        <f t="shared" si="7"/>
        <v>181362.66000000003</v>
      </c>
    </row>
    <row r="12" spans="1:21" ht="12.75">
      <c r="A12" s="36" t="s">
        <v>18</v>
      </c>
      <c r="B12" s="32">
        <v>109052.33</v>
      </c>
      <c r="C12" s="35">
        <f>186.96+250.52</f>
        <v>437.48</v>
      </c>
      <c r="D12" s="36">
        <f t="shared" si="0"/>
        <v>108614.85</v>
      </c>
      <c r="E12" s="32">
        <v>41116.76</v>
      </c>
      <c r="F12" s="35"/>
      <c r="G12" s="36">
        <f t="shared" si="1"/>
        <v>41116.76</v>
      </c>
      <c r="H12" s="32">
        <v>22634.06</v>
      </c>
      <c r="I12" s="35"/>
      <c r="J12" s="36">
        <f t="shared" si="2"/>
        <v>22634.06</v>
      </c>
      <c r="K12" s="32">
        <v>233.26</v>
      </c>
      <c r="L12" s="35"/>
      <c r="M12" s="36">
        <f t="shared" si="3"/>
        <v>233.26</v>
      </c>
      <c r="N12" s="32">
        <v>6227.09</v>
      </c>
      <c r="O12" s="35"/>
      <c r="P12" s="36">
        <f t="shared" si="4"/>
        <v>6227.09</v>
      </c>
      <c r="Q12" s="38">
        <v>0</v>
      </c>
      <c r="R12" s="34">
        <f t="shared" si="5"/>
        <v>179263.5</v>
      </c>
      <c r="S12" s="35">
        <f t="shared" si="6"/>
        <v>437.48</v>
      </c>
      <c r="T12" s="36">
        <f t="shared" si="7"/>
        <v>178826.02</v>
      </c>
      <c r="U12" s="61"/>
    </row>
    <row r="13" spans="1:22" ht="12.75">
      <c r="A13" s="36" t="s">
        <v>19</v>
      </c>
      <c r="B13" s="32">
        <v>115520.39</v>
      </c>
      <c r="C13" s="35">
        <v>811.13</v>
      </c>
      <c r="D13" s="36">
        <f t="shared" si="0"/>
        <v>114709.26</v>
      </c>
      <c r="E13" s="32">
        <v>45982.01</v>
      </c>
      <c r="F13" s="35">
        <v>148.33</v>
      </c>
      <c r="G13" s="36">
        <f t="shared" si="1"/>
        <v>45833.68</v>
      </c>
      <c r="H13" s="32">
        <v>22895.93</v>
      </c>
      <c r="I13" s="35"/>
      <c r="J13" s="36">
        <f t="shared" si="2"/>
        <v>22895.93</v>
      </c>
      <c r="K13" s="32">
        <v>400.33</v>
      </c>
      <c r="L13" s="35"/>
      <c r="M13" s="36">
        <f t="shared" si="3"/>
        <v>400.33</v>
      </c>
      <c r="N13" s="32">
        <v>4946.53</v>
      </c>
      <c r="O13" s="35"/>
      <c r="P13" s="36">
        <f t="shared" si="4"/>
        <v>4946.53</v>
      </c>
      <c r="Q13" s="38">
        <v>0</v>
      </c>
      <c r="R13" s="34">
        <f t="shared" si="5"/>
        <v>189745.18999999997</v>
      </c>
      <c r="S13" s="35">
        <f t="shared" si="6"/>
        <v>959.46</v>
      </c>
      <c r="T13" s="36">
        <f t="shared" si="7"/>
        <v>188785.72999999998</v>
      </c>
      <c r="U13" s="61"/>
      <c r="V13" s="39"/>
    </row>
    <row r="14" spans="1:20" ht="12.75">
      <c r="A14" s="36" t="s">
        <v>20</v>
      </c>
      <c r="B14" s="32">
        <v>117640.38</v>
      </c>
      <c r="C14" s="35"/>
      <c r="D14" s="36">
        <f t="shared" si="0"/>
        <v>117640.38</v>
      </c>
      <c r="E14" s="32">
        <v>39030</v>
      </c>
      <c r="F14" s="35"/>
      <c r="G14" s="36">
        <f t="shared" si="1"/>
        <v>39030</v>
      </c>
      <c r="H14" s="32">
        <v>28013.77</v>
      </c>
      <c r="I14" s="35"/>
      <c r="J14" s="36">
        <f t="shared" si="2"/>
        <v>28013.77</v>
      </c>
      <c r="K14" s="32">
        <v>288.95</v>
      </c>
      <c r="L14" s="35"/>
      <c r="M14" s="36">
        <f t="shared" si="3"/>
        <v>288.95</v>
      </c>
      <c r="N14" s="32">
        <v>4178.01</v>
      </c>
      <c r="O14" s="35"/>
      <c r="P14" s="36">
        <f t="shared" si="4"/>
        <v>4178.01</v>
      </c>
      <c r="Q14" s="38">
        <v>0</v>
      </c>
      <c r="R14" s="34">
        <f t="shared" si="5"/>
        <v>189151.11000000002</v>
      </c>
      <c r="S14" s="35">
        <f aca="true" t="shared" si="8" ref="S14:S20">C14+F14+I14+L14+O14</f>
        <v>0</v>
      </c>
      <c r="T14" s="36">
        <f t="shared" si="7"/>
        <v>189151.11000000002</v>
      </c>
    </row>
    <row r="15" spans="1:20" ht="12.75">
      <c r="A15" s="36" t="s">
        <v>21</v>
      </c>
      <c r="B15" s="32">
        <v>115671.97</v>
      </c>
      <c r="C15" s="35"/>
      <c r="D15" s="36">
        <f t="shared" si="0"/>
        <v>115671.97</v>
      </c>
      <c r="E15" s="32">
        <v>39683.06</v>
      </c>
      <c r="F15" s="35"/>
      <c r="G15" s="36">
        <f t="shared" si="1"/>
        <v>39683.06</v>
      </c>
      <c r="H15" s="32">
        <v>28214.13</v>
      </c>
      <c r="I15" s="35"/>
      <c r="J15" s="36">
        <f t="shared" si="2"/>
        <v>28214.13</v>
      </c>
      <c r="K15" s="32">
        <v>288.95</v>
      </c>
      <c r="L15" s="35"/>
      <c r="M15" s="36">
        <f t="shared" si="3"/>
        <v>288.95</v>
      </c>
      <c r="N15" s="32">
        <v>5529.91</v>
      </c>
      <c r="O15" s="35"/>
      <c r="P15" s="36">
        <f t="shared" si="4"/>
        <v>5529.91</v>
      </c>
      <c r="Q15" s="38">
        <v>0</v>
      </c>
      <c r="R15" s="34">
        <f t="shared" si="5"/>
        <v>189388.02000000002</v>
      </c>
      <c r="S15" s="35">
        <f t="shared" si="8"/>
        <v>0</v>
      </c>
      <c r="T15" s="36">
        <f t="shared" si="7"/>
        <v>189388.02000000002</v>
      </c>
    </row>
    <row r="16" spans="1:20" ht="12.75">
      <c r="A16" s="36" t="s">
        <v>22</v>
      </c>
      <c r="B16" s="32">
        <v>112546.58</v>
      </c>
      <c r="C16" s="35"/>
      <c r="D16" s="36">
        <f t="shared" si="0"/>
        <v>112546.58</v>
      </c>
      <c r="E16" s="32">
        <v>42448.53</v>
      </c>
      <c r="F16" s="35"/>
      <c r="G16" s="36">
        <f t="shared" si="1"/>
        <v>42448.53</v>
      </c>
      <c r="H16" s="32">
        <v>30219.8</v>
      </c>
      <c r="I16" s="35"/>
      <c r="J16" s="36">
        <f t="shared" si="2"/>
        <v>30219.8</v>
      </c>
      <c r="K16" s="32">
        <v>55.69</v>
      </c>
      <c r="L16" s="35"/>
      <c r="M16" s="36">
        <f t="shared" si="3"/>
        <v>55.69</v>
      </c>
      <c r="N16" s="32">
        <v>5487.66</v>
      </c>
      <c r="O16" s="35"/>
      <c r="P16" s="36">
        <f t="shared" si="4"/>
        <v>5487.66</v>
      </c>
      <c r="Q16" s="38">
        <v>0</v>
      </c>
      <c r="R16" s="34">
        <f t="shared" si="5"/>
        <v>190758.25999999998</v>
      </c>
      <c r="S16" s="35">
        <f t="shared" si="8"/>
        <v>0</v>
      </c>
      <c r="T16" s="36">
        <f t="shared" si="7"/>
        <v>190758.25999999998</v>
      </c>
    </row>
    <row r="17" spans="1:20" ht="12.75">
      <c r="A17" s="36" t="s">
        <v>23</v>
      </c>
      <c r="B17" s="32">
        <v>116182.07</v>
      </c>
      <c r="C17" s="35">
        <f>290.21+906.2+182.1+181.47+235.5</f>
        <v>1795.48</v>
      </c>
      <c r="D17" s="36">
        <f>B17-C17</f>
        <v>114386.59000000001</v>
      </c>
      <c r="E17" s="32">
        <v>41032.29</v>
      </c>
      <c r="F17" s="35"/>
      <c r="G17" s="36">
        <f t="shared" si="1"/>
        <v>41032.29</v>
      </c>
      <c r="H17" s="32">
        <v>26758.3</v>
      </c>
      <c r="I17" s="35"/>
      <c r="J17" s="36">
        <f t="shared" si="2"/>
        <v>26758.3</v>
      </c>
      <c r="K17" s="32">
        <v>0</v>
      </c>
      <c r="L17" s="35"/>
      <c r="M17" s="36">
        <f t="shared" si="3"/>
        <v>0</v>
      </c>
      <c r="N17" s="32">
        <v>6771.14</v>
      </c>
      <c r="O17" s="35">
        <v>112.52</v>
      </c>
      <c r="P17" s="36">
        <f>N17-O17</f>
        <v>6658.62</v>
      </c>
      <c r="Q17" s="38">
        <v>0</v>
      </c>
      <c r="R17" s="34">
        <f t="shared" si="5"/>
        <v>190743.80000000002</v>
      </c>
      <c r="S17" s="35">
        <f>C17+F17+I17+L17+O17</f>
        <v>1908</v>
      </c>
      <c r="T17" s="36">
        <f t="shared" si="7"/>
        <v>188835.80000000002</v>
      </c>
    </row>
    <row r="18" spans="1:20" ht="12.75">
      <c r="A18" s="36" t="s">
        <v>24</v>
      </c>
      <c r="B18" s="32">
        <v>124331.33</v>
      </c>
      <c r="C18" s="35">
        <v>561.2</v>
      </c>
      <c r="D18" s="36">
        <f>B18-C18</f>
        <v>123770.13</v>
      </c>
      <c r="E18" s="32">
        <v>43675.94</v>
      </c>
      <c r="F18" s="35"/>
      <c r="G18" s="36">
        <f t="shared" si="1"/>
        <v>43675.94</v>
      </c>
      <c r="H18" s="32">
        <v>27560.4</v>
      </c>
      <c r="I18" s="35">
        <v>365</v>
      </c>
      <c r="J18" s="36">
        <f t="shared" si="2"/>
        <v>27195.4</v>
      </c>
      <c r="K18" s="32">
        <v>0</v>
      </c>
      <c r="L18" s="35"/>
      <c r="M18" s="36">
        <f t="shared" si="3"/>
        <v>0</v>
      </c>
      <c r="N18" s="32">
        <v>6664.47</v>
      </c>
      <c r="O18" s="35"/>
      <c r="P18" s="36">
        <f>N18-O18</f>
        <v>6664.47</v>
      </c>
      <c r="Q18" s="38">
        <v>0</v>
      </c>
      <c r="R18" s="34">
        <f t="shared" si="5"/>
        <v>202232.14</v>
      </c>
      <c r="S18" s="35">
        <f>C18+F18+I18+L18+O18</f>
        <v>926.2</v>
      </c>
      <c r="T18" s="36">
        <f t="shared" si="7"/>
        <v>201305.94</v>
      </c>
    </row>
    <row r="19" spans="1:20" ht="13.5" thickBot="1">
      <c r="A19" s="40" t="s">
        <v>25</v>
      </c>
      <c r="B19" s="32">
        <v>121829.33</v>
      </c>
      <c r="C19" s="42">
        <f>344.28+267.07</f>
        <v>611.3499999999999</v>
      </c>
      <c r="D19" s="40">
        <f>B19-C19</f>
        <v>121217.98</v>
      </c>
      <c r="E19" s="32">
        <v>42066.83</v>
      </c>
      <c r="F19" s="42"/>
      <c r="G19" s="40">
        <f t="shared" si="1"/>
        <v>42066.83</v>
      </c>
      <c r="H19" s="32">
        <v>29393.96</v>
      </c>
      <c r="I19" s="42">
        <v>262.17</v>
      </c>
      <c r="J19" s="40">
        <f t="shared" si="2"/>
        <v>29131.79</v>
      </c>
      <c r="K19" s="32">
        <v>0</v>
      </c>
      <c r="L19" s="42"/>
      <c r="M19" s="40">
        <f t="shared" si="3"/>
        <v>0</v>
      </c>
      <c r="N19" s="32">
        <v>6452.04</v>
      </c>
      <c r="O19" s="42"/>
      <c r="P19" s="40">
        <f t="shared" si="4"/>
        <v>6452.04</v>
      </c>
      <c r="Q19" s="43">
        <v>0</v>
      </c>
      <c r="R19" s="41">
        <f t="shared" si="5"/>
        <v>199742.16</v>
      </c>
      <c r="S19" s="35">
        <f t="shared" si="8"/>
        <v>873.52</v>
      </c>
      <c r="T19" s="36">
        <f t="shared" si="7"/>
        <v>198868.64</v>
      </c>
    </row>
    <row r="20" spans="1:22" s="52" customFormat="1" ht="17.25" thickBot="1" thickTop="1">
      <c r="A20" s="44" t="s">
        <v>26</v>
      </c>
      <c r="B20" s="45">
        <f aca="true" t="shared" si="9" ref="B20:P20">SUM(B8:B19)</f>
        <v>1383147.72</v>
      </c>
      <c r="C20" s="46">
        <f t="shared" si="9"/>
        <v>4705.68</v>
      </c>
      <c r="D20" s="47">
        <f t="shared" si="9"/>
        <v>1378442.04</v>
      </c>
      <c r="E20" s="45">
        <f t="shared" si="9"/>
        <v>490505.74000000005</v>
      </c>
      <c r="F20" s="46">
        <f t="shared" si="9"/>
        <v>148.33</v>
      </c>
      <c r="G20" s="47">
        <f t="shared" si="9"/>
        <v>490357.41</v>
      </c>
      <c r="H20" s="45">
        <f t="shared" si="9"/>
        <v>298648.51</v>
      </c>
      <c r="I20" s="46">
        <f t="shared" si="9"/>
        <v>796.98</v>
      </c>
      <c r="J20" s="47">
        <f t="shared" si="9"/>
        <v>297851.52999999997</v>
      </c>
      <c r="K20" s="45">
        <f t="shared" si="9"/>
        <v>1791.1200000000001</v>
      </c>
      <c r="L20" s="46">
        <f t="shared" si="9"/>
        <v>0</v>
      </c>
      <c r="M20" s="47">
        <f t="shared" si="9"/>
        <v>1791.1200000000001</v>
      </c>
      <c r="N20" s="45">
        <f t="shared" si="9"/>
        <v>64958.72000000001</v>
      </c>
      <c r="O20" s="46">
        <f t="shared" si="9"/>
        <v>112.52</v>
      </c>
      <c r="P20" s="47">
        <f t="shared" si="9"/>
        <v>64846.20000000001</v>
      </c>
      <c r="Q20" s="48">
        <f>SUM(Q8:Q19)</f>
        <v>169.81</v>
      </c>
      <c r="R20" s="49">
        <f>B20+E20+H20+K20+N20+Q20</f>
        <v>2239221.62</v>
      </c>
      <c r="S20" s="50">
        <f t="shared" si="8"/>
        <v>5763.51</v>
      </c>
      <c r="T20" s="51">
        <f>SUM(T8:T19)</f>
        <v>2233458.1100000003</v>
      </c>
      <c r="U20" s="53"/>
      <c r="V20" s="53"/>
    </row>
    <row r="21" spans="1:20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P22" s="4"/>
      <c r="Q22" s="4"/>
      <c r="S22" s="4"/>
      <c r="T22" s="4"/>
    </row>
    <row r="23" spans="15:21" ht="15.75">
      <c r="O23" s="54" t="s">
        <v>27</v>
      </c>
      <c r="U23" s="39"/>
    </row>
    <row r="24" spans="1:2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55"/>
      <c r="M24" s="4"/>
      <c r="N24" s="4"/>
      <c r="P24" s="4"/>
      <c r="Q24" s="4"/>
      <c r="S24" s="4"/>
      <c r="T24" s="56"/>
      <c r="U24" s="39"/>
    </row>
    <row r="25" spans="1:20" ht="12.75">
      <c r="A25" s="57"/>
      <c r="B25" s="4"/>
      <c r="C25" s="4"/>
      <c r="D25" s="4"/>
      <c r="E25" s="4"/>
      <c r="F25" s="4"/>
      <c r="G25" s="4"/>
      <c r="H25" s="4"/>
      <c r="I25" s="4"/>
      <c r="J25" s="4"/>
      <c r="K25" s="4"/>
      <c r="M25" s="4"/>
      <c r="N25" s="4"/>
      <c r="P25" s="4"/>
      <c r="Q25" s="4"/>
      <c r="S25" s="4"/>
      <c r="T25" s="4"/>
    </row>
    <row r="26" spans="1:20" ht="12.75">
      <c r="A26" s="57"/>
      <c r="B26" s="4"/>
      <c r="C26" s="4"/>
      <c r="D26" s="4"/>
      <c r="E26" s="4"/>
      <c r="F26" s="4"/>
      <c r="G26" s="4"/>
      <c r="H26" s="4"/>
      <c r="I26" s="4"/>
      <c r="J26" s="4"/>
      <c r="K26" s="4"/>
      <c r="L26" s="55"/>
      <c r="M26" s="4"/>
      <c r="N26" s="4"/>
      <c r="P26" s="4"/>
      <c r="Q26" s="4"/>
      <c r="S26" s="4"/>
      <c r="T26" s="4"/>
    </row>
    <row r="27" spans="1:20" ht="15.75">
      <c r="A27" s="58" t="s">
        <v>28</v>
      </c>
      <c r="B27" s="4"/>
      <c r="D27" s="5"/>
      <c r="E27" s="5"/>
      <c r="F27" s="5"/>
      <c r="G27" s="6"/>
      <c r="H27" s="6"/>
      <c r="I27" s="6"/>
      <c r="J27" s="4"/>
      <c r="K27" s="4"/>
      <c r="L27" s="7"/>
      <c r="M27" s="4"/>
      <c r="N27" s="4"/>
      <c r="O27" s="59" t="s">
        <v>29</v>
      </c>
      <c r="P27" s="4"/>
      <c r="Q27" s="4"/>
      <c r="S27" s="4"/>
      <c r="T27" s="56"/>
    </row>
    <row r="28" spans="1:20" ht="12.75">
      <c r="A28" s="57"/>
      <c r="B28" s="4"/>
      <c r="C28" s="4"/>
      <c r="D28" s="4"/>
      <c r="E28" s="4"/>
      <c r="F28" s="4"/>
      <c r="G28" s="4"/>
      <c r="H28" s="4"/>
      <c r="I28" s="4"/>
      <c r="J28" s="4"/>
      <c r="K28" s="4"/>
      <c r="L28" s="55"/>
      <c r="M28" s="4"/>
      <c r="N28" s="4"/>
      <c r="P28" s="4"/>
      <c r="Q28" s="4"/>
      <c r="R28" s="4"/>
      <c r="S28" s="4"/>
      <c r="T28" s="4"/>
    </row>
    <row r="29" spans="1:20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M29" s="4"/>
      <c r="N29" s="4"/>
      <c r="P29" s="4"/>
      <c r="Q29" s="4"/>
      <c r="R29" s="4"/>
      <c r="S29" s="4"/>
      <c r="T29" s="4"/>
    </row>
    <row r="31" ht="12.75">
      <c r="A31" s="57"/>
    </row>
    <row r="34" spans="1:15" ht="15.75">
      <c r="A34" s="57"/>
      <c r="O34" s="59" t="s">
        <v>32</v>
      </c>
    </row>
    <row r="35" ht="12.75">
      <c r="A35" s="57"/>
    </row>
    <row r="36" ht="12.75">
      <c r="A36" s="57"/>
    </row>
    <row r="37" ht="12.75">
      <c r="A37" s="57"/>
    </row>
  </sheetData>
  <mergeCells count="7">
    <mergeCell ref="R5:T5"/>
    <mergeCell ref="D1:O1"/>
    <mergeCell ref="B5:D5"/>
    <mergeCell ref="E5:G5"/>
    <mergeCell ref="H5:J5"/>
    <mergeCell ref="K5:M5"/>
    <mergeCell ref="N5:P5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</dc:creator>
  <cp:keywords/>
  <dc:description/>
  <cp:lastModifiedBy>Bozena</cp:lastModifiedBy>
  <cp:lastPrinted>2010-02-10T12:25:22Z</cp:lastPrinted>
  <dcterms:created xsi:type="dcterms:W3CDTF">2008-02-05T06:56:57Z</dcterms:created>
  <dcterms:modified xsi:type="dcterms:W3CDTF">2010-02-10T12:25:24Z</dcterms:modified>
  <cp:category/>
  <cp:version/>
  <cp:contentType/>
  <cp:contentStatus/>
</cp:coreProperties>
</file>